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Cortes\AppData\Local\Microsoft\Windows\INetCache\Content.Outlook\NWY543WN\"/>
    </mc:Choice>
  </mc:AlternateContent>
  <xr:revisionPtr revIDLastSave="0" documentId="13_ncr:1_{B0675D42-53CC-48B2-BB26-4151D18B0016}" xr6:coauthVersionLast="45" xr6:coauthVersionMax="45" xr10:uidLastSave="{00000000-0000-0000-0000-000000000000}"/>
  <bookViews>
    <workbookView xWindow="-120" yWindow="-120" windowWidth="29040" windowHeight="15840" xr2:uid="{A2DAC922-BE7A-48B4-B18F-C68FABB03024}"/>
  </bookViews>
  <sheets>
    <sheet name="Ficha" sheetId="1" r:id="rId1"/>
    <sheet name="Tabla Bonificación Antiguedad" sheetId="2" r:id="rId2"/>
    <sheet name="Tabla en UF" sheetId="3" r:id="rId3"/>
  </sheets>
  <definedNames>
    <definedName name="_xlnm._FilterDatabase" localSheetId="0" hidden="1">Ficha!#REF!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R13" i="1" l="1"/>
  <c r="M17" i="1" l="1"/>
  <c r="R17" i="1" s="1"/>
  <c r="M19" i="1"/>
  <c r="T19" i="1" s="1"/>
  <c r="M20" i="1"/>
  <c r="T20" i="1" s="1"/>
  <c r="M18" i="1"/>
  <c r="R18" i="1" s="1"/>
  <c r="M14" i="1"/>
  <c r="M16" i="1"/>
  <c r="M21" i="1"/>
  <c r="T21" i="1" s="1"/>
  <c r="M15" i="1"/>
  <c r="R15" i="1" s="1"/>
  <c r="N23" i="1"/>
  <c r="N22" i="1"/>
  <c r="R14" i="1" l="1"/>
  <c r="T18" i="1"/>
  <c r="U18" i="1" s="1"/>
  <c r="R19" i="1"/>
  <c r="U19" i="1" s="1"/>
  <c r="R21" i="1"/>
  <c r="U21" i="1" s="1"/>
  <c r="R16" i="1"/>
  <c r="R20" i="1"/>
  <c r="U20" i="1" s="1"/>
  <c r="AB49" i="3"/>
  <c r="AB49" i="2" s="1"/>
  <c r="AA49" i="3"/>
  <c r="AA49" i="2" s="1"/>
  <c r="Z49" i="3"/>
  <c r="Z49" i="2" s="1"/>
  <c r="Y49" i="3"/>
  <c r="Y49" i="2" s="1"/>
  <c r="X49" i="3"/>
  <c r="X49" i="2" s="1"/>
  <c r="W49" i="3"/>
  <c r="W49" i="2" s="1"/>
  <c r="V49" i="3"/>
  <c r="V49" i="2" s="1"/>
  <c r="U49" i="3"/>
  <c r="U49" i="2" s="1"/>
  <c r="T49" i="3"/>
  <c r="T49" i="2" s="1"/>
  <c r="S49" i="3"/>
  <c r="S49" i="2" s="1"/>
  <c r="R49" i="3"/>
  <c r="R49" i="2" s="1"/>
  <c r="Q49" i="3"/>
  <c r="Q49" i="2" s="1"/>
  <c r="P49" i="3"/>
  <c r="P49" i="2" s="1"/>
  <c r="O49" i="3"/>
  <c r="O49" i="2" s="1"/>
  <c r="N49" i="3"/>
  <c r="N49" i="2" s="1"/>
  <c r="M49" i="3"/>
  <c r="M49" i="2" s="1"/>
  <c r="L49" i="3"/>
  <c r="L49" i="2" s="1"/>
  <c r="K49" i="3"/>
  <c r="K49" i="2" s="1"/>
  <c r="J49" i="3"/>
  <c r="J49" i="2" s="1"/>
  <c r="I49" i="3"/>
  <c r="I49" i="2" s="1"/>
  <c r="H49" i="3"/>
  <c r="H49" i="2" s="1"/>
  <c r="G49" i="3"/>
  <c r="G49" i="2" s="1"/>
  <c r="F49" i="3"/>
  <c r="F49" i="2" s="1"/>
  <c r="E49" i="3"/>
  <c r="E49" i="2" s="1"/>
  <c r="D49" i="3"/>
  <c r="D49" i="2" s="1"/>
  <c r="C49" i="3"/>
  <c r="C49" i="2" s="1"/>
  <c r="AB48" i="3"/>
  <c r="AB48" i="2" s="1"/>
  <c r="AA48" i="3"/>
  <c r="AA48" i="2" s="1"/>
  <c r="Z48" i="3"/>
  <c r="Z48" i="2" s="1"/>
  <c r="Y48" i="3"/>
  <c r="Y48" i="2" s="1"/>
  <c r="X48" i="3"/>
  <c r="X48" i="2" s="1"/>
  <c r="W48" i="3"/>
  <c r="W48" i="2" s="1"/>
  <c r="V48" i="3"/>
  <c r="V48" i="2" s="1"/>
  <c r="U48" i="3"/>
  <c r="U48" i="2" s="1"/>
  <c r="T48" i="3"/>
  <c r="T48" i="2" s="1"/>
  <c r="S48" i="3"/>
  <c r="S48" i="2" s="1"/>
  <c r="R48" i="3"/>
  <c r="R48" i="2" s="1"/>
  <c r="Q48" i="3"/>
  <c r="Q48" i="2" s="1"/>
  <c r="P48" i="3"/>
  <c r="P48" i="2" s="1"/>
  <c r="O48" i="3"/>
  <c r="O48" i="2" s="1"/>
  <c r="N48" i="3"/>
  <c r="N48" i="2" s="1"/>
  <c r="M48" i="3"/>
  <c r="M48" i="2" s="1"/>
  <c r="L48" i="3"/>
  <c r="L48" i="2" s="1"/>
  <c r="K48" i="3"/>
  <c r="K48" i="2" s="1"/>
  <c r="J48" i="3"/>
  <c r="J48" i="2" s="1"/>
  <c r="I48" i="3"/>
  <c r="I48" i="2" s="1"/>
  <c r="H48" i="3"/>
  <c r="H48" i="2" s="1"/>
  <c r="G48" i="3"/>
  <c r="G48" i="2" s="1"/>
  <c r="F48" i="3"/>
  <c r="F48" i="2" s="1"/>
  <c r="E48" i="3"/>
  <c r="E48" i="2" s="1"/>
  <c r="D48" i="3"/>
  <c r="D48" i="2" s="1"/>
  <c r="C48" i="3"/>
  <c r="C48" i="2" s="1"/>
  <c r="AB47" i="3"/>
  <c r="AB47" i="2" s="1"/>
  <c r="AA47" i="3"/>
  <c r="AA47" i="2" s="1"/>
  <c r="Z47" i="3"/>
  <c r="Z47" i="2" s="1"/>
  <c r="Y47" i="3"/>
  <c r="Y47" i="2" s="1"/>
  <c r="X47" i="3"/>
  <c r="X47" i="2" s="1"/>
  <c r="W47" i="3"/>
  <c r="W47" i="2" s="1"/>
  <c r="V47" i="3"/>
  <c r="V47" i="2" s="1"/>
  <c r="U47" i="3"/>
  <c r="U47" i="2" s="1"/>
  <c r="T47" i="3"/>
  <c r="T47" i="2" s="1"/>
  <c r="S47" i="3"/>
  <c r="S47" i="2" s="1"/>
  <c r="R47" i="3"/>
  <c r="R47" i="2" s="1"/>
  <c r="Q47" i="3"/>
  <c r="Q47" i="2" s="1"/>
  <c r="P47" i="3"/>
  <c r="P47" i="2" s="1"/>
  <c r="O47" i="3"/>
  <c r="O47" i="2" s="1"/>
  <c r="N47" i="3"/>
  <c r="N47" i="2" s="1"/>
  <c r="M47" i="3"/>
  <c r="M47" i="2" s="1"/>
  <c r="L47" i="3"/>
  <c r="L47" i="2" s="1"/>
  <c r="K47" i="3"/>
  <c r="K47" i="2" s="1"/>
  <c r="J47" i="3"/>
  <c r="J47" i="2" s="1"/>
  <c r="I47" i="3"/>
  <c r="I47" i="2" s="1"/>
  <c r="H47" i="3"/>
  <c r="H47" i="2" s="1"/>
  <c r="G47" i="3"/>
  <c r="G47" i="2" s="1"/>
  <c r="F47" i="3"/>
  <c r="F47" i="2" s="1"/>
  <c r="E47" i="3"/>
  <c r="E47" i="2" s="1"/>
  <c r="D47" i="3"/>
  <c r="D47" i="2" s="1"/>
  <c r="C47" i="3"/>
  <c r="C47" i="2" s="1"/>
  <c r="AB46" i="3"/>
  <c r="AB46" i="2" s="1"/>
  <c r="AA46" i="3"/>
  <c r="AA46" i="2" s="1"/>
  <c r="Z46" i="3"/>
  <c r="Z46" i="2" s="1"/>
  <c r="Y46" i="3"/>
  <c r="Y46" i="2" s="1"/>
  <c r="X46" i="3"/>
  <c r="X46" i="2" s="1"/>
  <c r="W46" i="3"/>
  <c r="W46" i="2" s="1"/>
  <c r="V46" i="3"/>
  <c r="V46" i="2" s="1"/>
  <c r="U46" i="3"/>
  <c r="U46" i="2" s="1"/>
  <c r="T46" i="3"/>
  <c r="T46" i="2" s="1"/>
  <c r="S46" i="3"/>
  <c r="S46" i="2" s="1"/>
  <c r="R46" i="3"/>
  <c r="R46" i="2" s="1"/>
  <c r="Q46" i="3"/>
  <c r="Q46" i="2" s="1"/>
  <c r="P46" i="3"/>
  <c r="P46" i="2" s="1"/>
  <c r="O46" i="3"/>
  <c r="O46" i="2" s="1"/>
  <c r="N46" i="3"/>
  <c r="N46" i="2" s="1"/>
  <c r="M46" i="3"/>
  <c r="M46" i="2" s="1"/>
  <c r="L46" i="3"/>
  <c r="L46" i="2" s="1"/>
  <c r="K46" i="3"/>
  <c r="K46" i="2" s="1"/>
  <c r="J46" i="3"/>
  <c r="J46" i="2" s="1"/>
  <c r="I46" i="3"/>
  <c r="I46" i="2" s="1"/>
  <c r="H46" i="3"/>
  <c r="H46" i="2" s="1"/>
  <c r="G46" i="3"/>
  <c r="G46" i="2" s="1"/>
  <c r="F46" i="3"/>
  <c r="F46" i="2" s="1"/>
  <c r="E46" i="3"/>
  <c r="E46" i="2" s="1"/>
  <c r="D46" i="3"/>
  <c r="D46" i="2" s="1"/>
  <c r="C46" i="3"/>
  <c r="C46" i="2" s="1"/>
  <c r="AB45" i="3"/>
  <c r="AB45" i="2" s="1"/>
  <c r="AA45" i="3"/>
  <c r="AA45" i="2" s="1"/>
  <c r="Z45" i="3"/>
  <c r="Z45" i="2" s="1"/>
  <c r="Y45" i="3"/>
  <c r="Y45" i="2" s="1"/>
  <c r="X45" i="3"/>
  <c r="X45" i="2" s="1"/>
  <c r="W45" i="3"/>
  <c r="W45" i="2" s="1"/>
  <c r="V45" i="3"/>
  <c r="V45" i="2" s="1"/>
  <c r="U45" i="3"/>
  <c r="U45" i="2" s="1"/>
  <c r="T45" i="3"/>
  <c r="T45" i="2" s="1"/>
  <c r="S45" i="3"/>
  <c r="S45" i="2" s="1"/>
  <c r="R45" i="3"/>
  <c r="R45" i="2" s="1"/>
  <c r="Q45" i="3"/>
  <c r="Q45" i="2" s="1"/>
  <c r="P45" i="3"/>
  <c r="P45" i="2" s="1"/>
  <c r="O45" i="3"/>
  <c r="O45" i="2" s="1"/>
  <c r="N45" i="3"/>
  <c r="N45" i="2" s="1"/>
  <c r="M45" i="3"/>
  <c r="M45" i="2" s="1"/>
  <c r="L45" i="3"/>
  <c r="L45" i="2" s="1"/>
  <c r="K45" i="3"/>
  <c r="K45" i="2" s="1"/>
  <c r="J45" i="3"/>
  <c r="J45" i="2" s="1"/>
  <c r="I45" i="3"/>
  <c r="I45" i="2" s="1"/>
  <c r="H45" i="3"/>
  <c r="H45" i="2" s="1"/>
  <c r="G45" i="3"/>
  <c r="G45" i="2" s="1"/>
  <c r="F45" i="3"/>
  <c r="F45" i="2" s="1"/>
  <c r="E45" i="3"/>
  <c r="E45" i="2" s="1"/>
  <c r="D45" i="3"/>
  <c r="D45" i="2" s="1"/>
  <c r="C45" i="3"/>
  <c r="C45" i="2" s="1"/>
  <c r="AB44" i="3"/>
  <c r="AB44" i="2" s="1"/>
  <c r="AA44" i="3"/>
  <c r="AA44" i="2" s="1"/>
  <c r="Z44" i="3"/>
  <c r="Z44" i="2" s="1"/>
  <c r="Y44" i="3"/>
  <c r="Y44" i="2" s="1"/>
  <c r="X44" i="3"/>
  <c r="X44" i="2" s="1"/>
  <c r="W44" i="3"/>
  <c r="W44" i="2" s="1"/>
  <c r="V44" i="3"/>
  <c r="V44" i="2" s="1"/>
  <c r="U44" i="3"/>
  <c r="U44" i="2" s="1"/>
  <c r="T44" i="3"/>
  <c r="T44" i="2" s="1"/>
  <c r="S44" i="3"/>
  <c r="S44" i="2" s="1"/>
  <c r="R44" i="3"/>
  <c r="R44" i="2" s="1"/>
  <c r="Q44" i="3"/>
  <c r="Q44" i="2" s="1"/>
  <c r="P44" i="3"/>
  <c r="P44" i="2" s="1"/>
  <c r="O44" i="3"/>
  <c r="O44" i="2" s="1"/>
  <c r="N44" i="3"/>
  <c r="N44" i="2" s="1"/>
  <c r="M44" i="3"/>
  <c r="M44" i="2" s="1"/>
  <c r="L44" i="3"/>
  <c r="L44" i="2" s="1"/>
  <c r="K44" i="3"/>
  <c r="K44" i="2" s="1"/>
  <c r="J44" i="3"/>
  <c r="J44" i="2" s="1"/>
  <c r="I44" i="3"/>
  <c r="I44" i="2" s="1"/>
  <c r="H44" i="3"/>
  <c r="H44" i="2" s="1"/>
  <c r="G44" i="3"/>
  <c r="G44" i="2" s="1"/>
  <c r="F44" i="3"/>
  <c r="F44" i="2" s="1"/>
  <c r="E44" i="3"/>
  <c r="E44" i="2" s="1"/>
  <c r="D44" i="3"/>
  <c r="D44" i="2" s="1"/>
  <c r="C44" i="3"/>
  <c r="C44" i="2" s="1"/>
  <c r="AB43" i="3"/>
  <c r="AB43" i="2" s="1"/>
  <c r="AA43" i="3"/>
  <c r="AA43" i="2" s="1"/>
  <c r="Z43" i="3"/>
  <c r="Z43" i="2" s="1"/>
  <c r="Y43" i="3"/>
  <c r="Y43" i="2" s="1"/>
  <c r="X43" i="3"/>
  <c r="X43" i="2" s="1"/>
  <c r="W43" i="3"/>
  <c r="W43" i="2" s="1"/>
  <c r="V43" i="3"/>
  <c r="V43" i="2" s="1"/>
  <c r="U43" i="3"/>
  <c r="U43" i="2" s="1"/>
  <c r="T43" i="3"/>
  <c r="T43" i="2" s="1"/>
  <c r="S43" i="3"/>
  <c r="S43" i="2" s="1"/>
  <c r="R43" i="3"/>
  <c r="R43" i="2" s="1"/>
  <c r="Q43" i="3"/>
  <c r="Q43" i="2" s="1"/>
  <c r="P43" i="3"/>
  <c r="P43" i="2" s="1"/>
  <c r="O43" i="3"/>
  <c r="O43" i="2" s="1"/>
  <c r="N43" i="3"/>
  <c r="N43" i="2" s="1"/>
  <c r="M43" i="3"/>
  <c r="M43" i="2" s="1"/>
  <c r="L43" i="3"/>
  <c r="L43" i="2" s="1"/>
  <c r="K43" i="3"/>
  <c r="K43" i="2" s="1"/>
  <c r="J43" i="3"/>
  <c r="J43" i="2" s="1"/>
  <c r="I43" i="3"/>
  <c r="I43" i="2" s="1"/>
  <c r="H43" i="3"/>
  <c r="H43" i="2" s="1"/>
  <c r="G43" i="3"/>
  <c r="G43" i="2" s="1"/>
  <c r="F43" i="3"/>
  <c r="F43" i="2" s="1"/>
  <c r="E43" i="3"/>
  <c r="E43" i="2" s="1"/>
  <c r="D43" i="3"/>
  <c r="D43" i="2" s="1"/>
  <c r="C43" i="3"/>
  <c r="C43" i="2" s="1"/>
  <c r="AB42" i="3"/>
  <c r="AB42" i="2" s="1"/>
  <c r="AA42" i="3"/>
  <c r="AA42" i="2" s="1"/>
  <c r="Z42" i="3"/>
  <c r="Z42" i="2" s="1"/>
  <c r="Y42" i="3"/>
  <c r="Y42" i="2" s="1"/>
  <c r="X42" i="3"/>
  <c r="X42" i="2" s="1"/>
  <c r="W42" i="3"/>
  <c r="W42" i="2" s="1"/>
  <c r="V42" i="3"/>
  <c r="V42" i="2" s="1"/>
  <c r="U42" i="3"/>
  <c r="U42" i="2" s="1"/>
  <c r="T42" i="3"/>
  <c r="T42" i="2" s="1"/>
  <c r="S42" i="3"/>
  <c r="S42" i="2" s="1"/>
  <c r="R42" i="3"/>
  <c r="R42" i="2" s="1"/>
  <c r="Q42" i="3"/>
  <c r="Q42" i="2" s="1"/>
  <c r="P42" i="3"/>
  <c r="P42" i="2" s="1"/>
  <c r="O42" i="3"/>
  <c r="O42" i="2" s="1"/>
  <c r="N42" i="3"/>
  <c r="N42" i="2" s="1"/>
  <c r="M42" i="3"/>
  <c r="M42" i="2" s="1"/>
  <c r="L42" i="3"/>
  <c r="L42" i="2" s="1"/>
  <c r="K42" i="3"/>
  <c r="K42" i="2" s="1"/>
  <c r="J42" i="3"/>
  <c r="J42" i="2" s="1"/>
  <c r="I42" i="3"/>
  <c r="I42" i="2" s="1"/>
  <c r="H42" i="3"/>
  <c r="H42" i="2" s="1"/>
  <c r="G42" i="3"/>
  <c r="G42" i="2" s="1"/>
  <c r="F42" i="3"/>
  <c r="F42" i="2" s="1"/>
  <c r="E42" i="3"/>
  <c r="E42" i="2" s="1"/>
  <c r="D42" i="3"/>
  <c r="D42" i="2" s="1"/>
  <c r="C42" i="3"/>
  <c r="C42" i="2" s="1"/>
  <c r="AB41" i="3"/>
  <c r="AB41" i="2" s="1"/>
  <c r="AA41" i="3"/>
  <c r="AA41" i="2" s="1"/>
  <c r="Z41" i="3"/>
  <c r="Z41" i="2" s="1"/>
  <c r="Y41" i="3"/>
  <c r="Y41" i="2" s="1"/>
  <c r="X41" i="3"/>
  <c r="X41" i="2" s="1"/>
  <c r="W41" i="3"/>
  <c r="W41" i="2" s="1"/>
  <c r="V41" i="3"/>
  <c r="V41" i="2" s="1"/>
  <c r="U41" i="3"/>
  <c r="U41" i="2" s="1"/>
  <c r="T41" i="3"/>
  <c r="T41" i="2" s="1"/>
  <c r="S41" i="3"/>
  <c r="S41" i="2" s="1"/>
  <c r="R41" i="3"/>
  <c r="R41" i="2" s="1"/>
  <c r="Q41" i="3"/>
  <c r="Q41" i="2" s="1"/>
  <c r="P41" i="3"/>
  <c r="P41" i="2" s="1"/>
  <c r="O41" i="3"/>
  <c r="O41" i="2" s="1"/>
  <c r="N41" i="3"/>
  <c r="N41" i="2" s="1"/>
  <c r="M41" i="3"/>
  <c r="M41" i="2" s="1"/>
  <c r="L41" i="3"/>
  <c r="L41" i="2" s="1"/>
  <c r="K41" i="3"/>
  <c r="K41" i="2" s="1"/>
  <c r="J41" i="3"/>
  <c r="J41" i="2" s="1"/>
  <c r="I41" i="3"/>
  <c r="I41" i="2" s="1"/>
  <c r="H41" i="3"/>
  <c r="H41" i="2" s="1"/>
  <c r="G41" i="3"/>
  <c r="G41" i="2" s="1"/>
  <c r="F41" i="3"/>
  <c r="F41" i="2" s="1"/>
  <c r="E41" i="3"/>
  <c r="E41" i="2" s="1"/>
  <c r="D41" i="3"/>
  <c r="D41" i="2" s="1"/>
  <c r="C41" i="3"/>
  <c r="C41" i="2" s="1"/>
  <c r="AB40" i="3"/>
  <c r="AB40" i="2" s="1"/>
  <c r="AA40" i="3"/>
  <c r="AA40" i="2" s="1"/>
  <c r="Z40" i="3"/>
  <c r="Z40" i="2" s="1"/>
  <c r="Y40" i="3"/>
  <c r="Y40" i="2" s="1"/>
  <c r="X40" i="3"/>
  <c r="X40" i="2" s="1"/>
  <c r="W40" i="3"/>
  <c r="W40" i="2" s="1"/>
  <c r="V40" i="3"/>
  <c r="V40" i="2" s="1"/>
  <c r="U40" i="3"/>
  <c r="U40" i="2" s="1"/>
  <c r="T40" i="3"/>
  <c r="T40" i="2" s="1"/>
  <c r="S40" i="3"/>
  <c r="S40" i="2" s="1"/>
  <c r="R40" i="3"/>
  <c r="R40" i="2" s="1"/>
  <c r="Q40" i="3"/>
  <c r="Q40" i="2" s="1"/>
  <c r="P40" i="3"/>
  <c r="P40" i="2" s="1"/>
  <c r="O40" i="3"/>
  <c r="O40" i="2" s="1"/>
  <c r="N40" i="3"/>
  <c r="N40" i="2" s="1"/>
  <c r="M40" i="3"/>
  <c r="M40" i="2" s="1"/>
  <c r="L40" i="3"/>
  <c r="L40" i="2" s="1"/>
  <c r="K40" i="3"/>
  <c r="K40" i="2" s="1"/>
  <c r="J40" i="3"/>
  <c r="J40" i="2" s="1"/>
  <c r="I40" i="3"/>
  <c r="I40" i="2" s="1"/>
  <c r="H40" i="3"/>
  <c r="H40" i="2" s="1"/>
  <c r="G40" i="3"/>
  <c r="G40" i="2" s="1"/>
  <c r="F40" i="3"/>
  <c r="F40" i="2" s="1"/>
  <c r="E40" i="3"/>
  <c r="E40" i="2" s="1"/>
  <c r="D40" i="3"/>
  <c r="D40" i="2" s="1"/>
  <c r="C40" i="3"/>
  <c r="C40" i="2" s="1"/>
  <c r="AB39" i="3"/>
  <c r="AB39" i="2" s="1"/>
  <c r="AA39" i="3"/>
  <c r="AA39" i="2" s="1"/>
  <c r="Z39" i="3"/>
  <c r="Z39" i="2" s="1"/>
  <c r="Y39" i="3"/>
  <c r="Y39" i="2" s="1"/>
  <c r="X39" i="3"/>
  <c r="X39" i="2" s="1"/>
  <c r="W39" i="3"/>
  <c r="W39" i="2" s="1"/>
  <c r="V39" i="3"/>
  <c r="V39" i="2" s="1"/>
  <c r="U39" i="3"/>
  <c r="U39" i="2" s="1"/>
  <c r="T39" i="3"/>
  <c r="T39" i="2" s="1"/>
  <c r="S39" i="3"/>
  <c r="S39" i="2" s="1"/>
  <c r="R39" i="3"/>
  <c r="R39" i="2" s="1"/>
  <c r="Q39" i="3"/>
  <c r="Q39" i="2" s="1"/>
  <c r="P39" i="3"/>
  <c r="P39" i="2" s="1"/>
  <c r="O39" i="3"/>
  <c r="O39" i="2" s="1"/>
  <c r="N39" i="3"/>
  <c r="N39" i="2" s="1"/>
  <c r="M39" i="3"/>
  <c r="M39" i="2" s="1"/>
  <c r="L39" i="3"/>
  <c r="L39" i="2" s="1"/>
  <c r="K39" i="3"/>
  <c r="K39" i="2" s="1"/>
  <c r="J39" i="3"/>
  <c r="J39" i="2" s="1"/>
  <c r="I39" i="3"/>
  <c r="I39" i="2" s="1"/>
  <c r="H39" i="3"/>
  <c r="H39" i="2" s="1"/>
  <c r="G39" i="3"/>
  <c r="G39" i="2" s="1"/>
  <c r="F39" i="3"/>
  <c r="F39" i="2" s="1"/>
  <c r="E39" i="3"/>
  <c r="E39" i="2" s="1"/>
  <c r="D39" i="3"/>
  <c r="D39" i="2" s="1"/>
  <c r="C39" i="3"/>
  <c r="C39" i="2" s="1"/>
  <c r="AB38" i="3"/>
  <c r="AB38" i="2" s="1"/>
  <c r="AA38" i="3"/>
  <c r="AA38" i="2" s="1"/>
  <c r="Z38" i="3"/>
  <c r="Z38" i="2" s="1"/>
  <c r="Y38" i="3"/>
  <c r="Y38" i="2" s="1"/>
  <c r="X38" i="3"/>
  <c r="X38" i="2" s="1"/>
  <c r="W38" i="3"/>
  <c r="W38" i="2" s="1"/>
  <c r="V38" i="3"/>
  <c r="V38" i="2" s="1"/>
  <c r="U38" i="3"/>
  <c r="U38" i="2" s="1"/>
  <c r="T38" i="3"/>
  <c r="T38" i="2" s="1"/>
  <c r="S38" i="3"/>
  <c r="S38" i="2" s="1"/>
  <c r="R38" i="3"/>
  <c r="R38" i="2" s="1"/>
  <c r="Q38" i="3"/>
  <c r="Q38" i="2" s="1"/>
  <c r="P38" i="3"/>
  <c r="P38" i="2" s="1"/>
  <c r="O38" i="3"/>
  <c r="O38" i="2" s="1"/>
  <c r="N38" i="3"/>
  <c r="N38" i="2" s="1"/>
  <c r="M38" i="3"/>
  <c r="M38" i="2" s="1"/>
  <c r="L38" i="3"/>
  <c r="L38" i="2" s="1"/>
  <c r="K38" i="3"/>
  <c r="K38" i="2" s="1"/>
  <c r="J38" i="3"/>
  <c r="J38" i="2" s="1"/>
  <c r="I38" i="3"/>
  <c r="I38" i="2" s="1"/>
  <c r="H38" i="3"/>
  <c r="H38" i="2" s="1"/>
  <c r="G38" i="3"/>
  <c r="G38" i="2" s="1"/>
  <c r="F38" i="3"/>
  <c r="F38" i="2" s="1"/>
  <c r="E38" i="3"/>
  <c r="E38" i="2" s="1"/>
  <c r="D38" i="3"/>
  <c r="D38" i="2" s="1"/>
  <c r="C38" i="3"/>
  <c r="C38" i="2" s="1"/>
  <c r="AB37" i="3"/>
  <c r="AB37" i="2" s="1"/>
  <c r="AA37" i="3"/>
  <c r="AA37" i="2" s="1"/>
  <c r="Z37" i="3"/>
  <c r="Z37" i="2" s="1"/>
  <c r="Y37" i="3"/>
  <c r="Y37" i="2" s="1"/>
  <c r="X37" i="3"/>
  <c r="X37" i="2" s="1"/>
  <c r="W37" i="3"/>
  <c r="W37" i="2" s="1"/>
  <c r="V37" i="3"/>
  <c r="V37" i="2" s="1"/>
  <c r="U37" i="3"/>
  <c r="U37" i="2" s="1"/>
  <c r="T37" i="3"/>
  <c r="T37" i="2" s="1"/>
  <c r="S37" i="3"/>
  <c r="S37" i="2" s="1"/>
  <c r="R37" i="3"/>
  <c r="R37" i="2" s="1"/>
  <c r="Q37" i="3"/>
  <c r="Q37" i="2" s="1"/>
  <c r="P37" i="3"/>
  <c r="P37" i="2" s="1"/>
  <c r="O37" i="3"/>
  <c r="O37" i="2" s="1"/>
  <c r="N37" i="3"/>
  <c r="N37" i="2" s="1"/>
  <c r="M37" i="3"/>
  <c r="M37" i="2" s="1"/>
  <c r="L37" i="3"/>
  <c r="L37" i="2" s="1"/>
  <c r="K37" i="3"/>
  <c r="K37" i="2" s="1"/>
  <c r="J37" i="3"/>
  <c r="J37" i="2" s="1"/>
  <c r="I37" i="3"/>
  <c r="I37" i="2" s="1"/>
  <c r="H37" i="3"/>
  <c r="H37" i="2" s="1"/>
  <c r="G37" i="3"/>
  <c r="G37" i="2" s="1"/>
  <c r="F37" i="3"/>
  <c r="F37" i="2" s="1"/>
  <c r="E37" i="3"/>
  <c r="E37" i="2" s="1"/>
  <c r="D37" i="3"/>
  <c r="D37" i="2" s="1"/>
  <c r="C37" i="3"/>
  <c r="C37" i="2" s="1"/>
  <c r="AB36" i="3"/>
  <c r="AB36" i="2" s="1"/>
  <c r="AA36" i="3"/>
  <c r="AA36" i="2" s="1"/>
  <c r="Z36" i="3"/>
  <c r="Z36" i="2" s="1"/>
  <c r="Y36" i="3"/>
  <c r="Y36" i="2" s="1"/>
  <c r="X36" i="3"/>
  <c r="X36" i="2" s="1"/>
  <c r="W36" i="3"/>
  <c r="W36" i="2" s="1"/>
  <c r="V36" i="3"/>
  <c r="V36" i="2" s="1"/>
  <c r="U36" i="3"/>
  <c r="U36" i="2" s="1"/>
  <c r="T36" i="3"/>
  <c r="T36" i="2" s="1"/>
  <c r="S36" i="3"/>
  <c r="S36" i="2" s="1"/>
  <c r="R36" i="3"/>
  <c r="R36" i="2" s="1"/>
  <c r="Q36" i="3"/>
  <c r="Q36" i="2" s="1"/>
  <c r="P36" i="3"/>
  <c r="P36" i="2" s="1"/>
  <c r="O36" i="3"/>
  <c r="O36" i="2" s="1"/>
  <c r="N36" i="3"/>
  <c r="N36" i="2" s="1"/>
  <c r="M36" i="3"/>
  <c r="M36" i="2" s="1"/>
  <c r="L36" i="3"/>
  <c r="L36" i="2" s="1"/>
  <c r="K36" i="3"/>
  <c r="K36" i="2" s="1"/>
  <c r="J36" i="3"/>
  <c r="J36" i="2" s="1"/>
  <c r="I36" i="3"/>
  <c r="I36" i="2" s="1"/>
  <c r="H36" i="3"/>
  <c r="H36" i="2" s="1"/>
  <c r="G36" i="3"/>
  <c r="G36" i="2" s="1"/>
  <c r="F36" i="3"/>
  <c r="F36" i="2" s="1"/>
  <c r="E36" i="3"/>
  <c r="E36" i="2" s="1"/>
  <c r="D36" i="3"/>
  <c r="D36" i="2" s="1"/>
  <c r="C36" i="3"/>
  <c r="C36" i="2" s="1"/>
  <c r="AB35" i="3"/>
  <c r="AB35" i="2" s="1"/>
  <c r="AA35" i="3"/>
  <c r="AA35" i="2" s="1"/>
  <c r="Z35" i="3"/>
  <c r="Z35" i="2" s="1"/>
  <c r="Y35" i="3"/>
  <c r="Y35" i="2" s="1"/>
  <c r="X35" i="3"/>
  <c r="X35" i="2" s="1"/>
  <c r="W35" i="3"/>
  <c r="W35" i="2" s="1"/>
  <c r="V35" i="3"/>
  <c r="V35" i="2" s="1"/>
  <c r="U35" i="3"/>
  <c r="U35" i="2" s="1"/>
  <c r="T35" i="3"/>
  <c r="T35" i="2" s="1"/>
  <c r="S35" i="3"/>
  <c r="S35" i="2" s="1"/>
  <c r="R35" i="3"/>
  <c r="R35" i="2" s="1"/>
  <c r="Q35" i="3"/>
  <c r="Q35" i="2" s="1"/>
  <c r="P35" i="3"/>
  <c r="P35" i="2" s="1"/>
  <c r="O35" i="3"/>
  <c r="O35" i="2" s="1"/>
  <c r="N35" i="3"/>
  <c r="N35" i="2" s="1"/>
  <c r="M35" i="3"/>
  <c r="M35" i="2" s="1"/>
  <c r="L35" i="3"/>
  <c r="L35" i="2" s="1"/>
  <c r="K35" i="3"/>
  <c r="K35" i="2" s="1"/>
  <c r="J35" i="3"/>
  <c r="J35" i="2" s="1"/>
  <c r="I35" i="3"/>
  <c r="I35" i="2" s="1"/>
  <c r="H35" i="3"/>
  <c r="H35" i="2" s="1"/>
  <c r="G35" i="3"/>
  <c r="G35" i="2" s="1"/>
  <c r="F35" i="3"/>
  <c r="F35" i="2" s="1"/>
  <c r="E35" i="3"/>
  <c r="E35" i="2" s="1"/>
  <c r="D35" i="3"/>
  <c r="D35" i="2" s="1"/>
  <c r="C35" i="3"/>
  <c r="C35" i="2" s="1"/>
  <c r="AB34" i="3"/>
  <c r="AB34" i="2" s="1"/>
  <c r="AA34" i="3"/>
  <c r="AA34" i="2" s="1"/>
  <c r="Z34" i="3"/>
  <c r="Z34" i="2" s="1"/>
  <c r="Y34" i="3"/>
  <c r="Y34" i="2" s="1"/>
  <c r="X34" i="3"/>
  <c r="X34" i="2" s="1"/>
  <c r="W34" i="3"/>
  <c r="W34" i="2" s="1"/>
  <c r="V34" i="3"/>
  <c r="V34" i="2" s="1"/>
  <c r="U34" i="3"/>
  <c r="U34" i="2" s="1"/>
  <c r="T34" i="3"/>
  <c r="T34" i="2" s="1"/>
  <c r="S34" i="3"/>
  <c r="S34" i="2" s="1"/>
  <c r="R34" i="3"/>
  <c r="R34" i="2" s="1"/>
  <c r="Q34" i="3"/>
  <c r="Q34" i="2" s="1"/>
  <c r="P34" i="3"/>
  <c r="P34" i="2" s="1"/>
  <c r="O34" i="3"/>
  <c r="O34" i="2" s="1"/>
  <c r="N34" i="3"/>
  <c r="N34" i="2" s="1"/>
  <c r="M34" i="3"/>
  <c r="M34" i="2" s="1"/>
  <c r="L34" i="3"/>
  <c r="L34" i="2" s="1"/>
  <c r="K34" i="3"/>
  <c r="K34" i="2" s="1"/>
  <c r="J34" i="3"/>
  <c r="J34" i="2" s="1"/>
  <c r="I34" i="3"/>
  <c r="I34" i="2" s="1"/>
  <c r="H34" i="3"/>
  <c r="H34" i="2" s="1"/>
  <c r="G34" i="3"/>
  <c r="G34" i="2" s="1"/>
  <c r="F34" i="3"/>
  <c r="F34" i="2" s="1"/>
  <c r="E34" i="3"/>
  <c r="E34" i="2" s="1"/>
  <c r="D34" i="3"/>
  <c r="D34" i="2" s="1"/>
  <c r="C34" i="3"/>
  <c r="C34" i="2" s="1"/>
  <c r="AB33" i="3"/>
  <c r="AB33" i="2" s="1"/>
  <c r="AA33" i="3"/>
  <c r="AA33" i="2" s="1"/>
  <c r="Z33" i="3"/>
  <c r="Z33" i="2" s="1"/>
  <c r="Y33" i="3"/>
  <c r="Y33" i="2" s="1"/>
  <c r="X33" i="3"/>
  <c r="X33" i="2" s="1"/>
  <c r="W33" i="3"/>
  <c r="W33" i="2" s="1"/>
  <c r="V33" i="3"/>
  <c r="V33" i="2" s="1"/>
  <c r="U33" i="3"/>
  <c r="U33" i="2" s="1"/>
  <c r="T33" i="3"/>
  <c r="T33" i="2" s="1"/>
  <c r="S33" i="3"/>
  <c r="S33" i="2" s="1"/>
  <c r="R33" i="3"/>
  <c r="R33" i="2" s="1"/>
  <c r="Q33" i="3"/>
  <c r="Q33" i="2" s="1"/>
  <c r="P33" i="3"/>
  <c r="P33" i="2" s="1"/>
  <c r="O33" i="3"/>
  <c r="O33" i="2" s="1"/>
  <c r="N33" i="3"/>
  <c r="N33" i="2" s="1"/>
  <c r="M33" i="3"/>
  <c r="M33" i="2" s="1"/>
  <c r="L33" i="3"/>
  <c r="L33" i="2" s="1"/>
  <c r="K33" i="3"/>
  <c r="K33" i="2" s="1"/>
  <c r="J33" i="3"/>
  <c r="J33" i="2" s="1"/>
  <c r="I33" i="3"/>
  <c r="I33" i="2" s="1"/>
  <c r="H33" i="3"/>
  <c r="H33" i="2" s="1"/>
  <c r="G33" i="3"/>
  <c r="G33" i="2" s="1"/>
  <c r="F33" i="3"/>
  <c r="F33" i="2" s="1"/>
  <c r="E33" i="3"/>
  <c r="E33" i="2" s="1"/>
  <c r="D33" i="3"/>
  <c r="D33" i="2" s="1"/>
  <c r="C33" i="3"/>
  <c r="C33" i="2" s="1"/>
  <c r="AB32" i="3"/>
  <c r="AB32" i="2" s="1"/>
  <c r="AA32" i="3"/>
  <c r="AA32" i="2" s="1"/>
  <c r="Z32" i="3"/>
  <c r="Z32" i="2" s="1"/>
  <c r="Y32" i="3"/>
  <c r="Y32" i="2" s="1"/>
  <c r="X32" i="3"/>
  <c r="X32" i="2" s="1"/>
  <c r="W32" i="3"/>
  <c r="W32" i="2" s="1"/>
  <c r="V32" i="3"/>
  <c r="V32" i="2" s="1"/>
  <c r="U32" i="3"/>
  <c r="U32" i="2" s="1"/>
  <c r="T32" i="3"/>
  <c r="T32" i="2" s="1"/>
  <c r="S32" i="3"/>
  <c r="S32" i="2" s="1"/>
  <c r="R32" i="3"/>
  <c r="R32" i="2" s="1"/>
  <c r="Q32" i="3"/>
  <c r="Q32" i="2" s="1"/>
  <c r="P32" i="3"/>
  <c r="P32" i="2" s="1"/>
  <c r="O32" i="3"/>
  <c r="O32" i="2" s="1"/>
  <c r="N32" i="3"/>
  <c r="N32" i="2" s="1"/>
  <c r="M32" i="3"/>
  <c r="M32" i="2" s="1"/>
  <c r="L32" i="3"/>
  <c r="L32" i="2" s="1"/>
  <c r="K32" i="3"/>
  <c r="K32" i="2" s="1"/>
  <c r="J32" i="3"/>
  <c r="J32" i="2" s="1"/>
  <c r="I32" i="3"/>
  <c r="I32" i="2" s="1"/>
  <c r="H32" i="3"/>
  <c r="H32" i="2" s="1"/>
  <c r="G32" i="3"/>
  <c r="G32" i="2" s="1"/>
  <c r="F32" i="3"/>
  <c r="F32" i="2" s="1"/>
  <c r="E32" i="3"/>
  <c r="E32" i="2" s="1"/>
  <c r="D32" i="3"/>
  <c r="D32" i="2" s="1"/>
  <c r="C32" i="3"/>
  <c r="C32" i="2" s="1"/>
  <c r="AB31" i="3"/>
  <c r="AB31" i="2" s="1"/>
  <c r="AA31" i="3"/>
  <c r="AA31" i="2" s="1"/>
  <c r="Z31" i="3"/>
  <c r="Z31" i="2" s="1"/>
  <c r="Y31" i="3"/>
  <c r="Y31" i="2" s="1"/>
  <c r="X31" i="3"/>
  <c r="X31" i="2" s="1"/>
  <c r="W31" i="3"/>
  <c r="W31" i="2" s="1"/>
  <c r="V31" i="3"/>
  <c r="V31" i="2" s="1"/>
  <c r="U31" i="3"/>
  <c r="U31" i="2" s="1"/>
  <c r="T31" i="3"/>
  <c r="T31" i="2" s="1"/>
  <c r="S31" i="3"/>
  <c r="S31" i="2" s="1"/>
  <c r="R31" i="3"/>
  <c r="R31" i="2" s="1"/>
  <c r="Q31" i="3"/>
  <c r="Q31" i="2" s="1"/>
  <c r="P31" i="3"/>
  <c r="P31" i="2" s="1"/>
  <c r="O31" i="3"/>
  <c r="O31" i="2" s="1"/>
  <c r="N31" i="3"/>
  <c r="N31" i="2" s="1"/>
  <c r="M31" i="3"/>
  <c r="M31" i="2" s="1"/>
  <c r="L31" i="3"/>
  <c r="L31" i="2" s="1"/>
  <c r="K31" i="3"/>
  <c r="K31" i="2" s="1"/>
  <c r="J31" i="3"/>
  <c r="J31" i="2" s="1"/>
  <c r="I31" i="3"/>
  <c r="I31" i="2" s="1"/>
  <c r="H31" i="3"/>
  <c r="H31" i="2" s="1"/>
  <c r="G31" i="3"/>
  <c r="G31" i="2" s="1"/>
  <c r="F31" i="3"/>
  <c r="F31" i="2" s="1"/>
  <c r="E31" i="3"/>
  <c r="E31" i="2" s="1"/>
  <c r="D31" i="3"/>
  <c r="D31" i="2" s="1"/>
  <c r="C31" i="3"/>
  <c r="C31" i="2" s="1"/>
  <c r="AB30" i="3"/>
  <c r="AB30" i="2" s="1"/>
  <c r="AA30" i="3"/>
  <c r="AA30" i="2" s="1"/>
  <c r="Z30" i="3"/>
  <c r="Z30" i="2" s="1"/>
  <c r="Y30" i="3"/>
  <c r="Y30" i="2" s="1"/>
  <c r="X30" i="3"/>
  <c r="X30" i="2" s="1"/>
  <c r="W30" i="3"/>
  <c r="W30" i="2" s="1"/>
  <c r="V30" i="3"/>
  <c r="V30" i="2" s="1"/>
  <c r="U30" i="3"/>
  <c r="U30" i="2" s="1"/>
  <c r="T30" i="3"/>
  <c r="T30" i="2" s="1"/>
  <c r="S30" i="3"/>
  <c r="S30" i="2" s="1"/>
  <c r="R30" i="3"/>
  <c r="R30" i="2" s="1"/>
  <c r="Q30" i="3"/>
  <c r="Q30" i="2" s="1"/>
  <c r="P30" i="3"/>
  <c r="P30" i="2" s="1"/>
  <c r="O30" i="3"/>
  <c r="O30" i="2" s="1"/>
  <c r="N30" i="3"/>
  <c r="N30" i="2" s="1"/>
  <c r="M30" i="3"/>
  <c r="M30" i="2" s="1"/>
  <c r="L30" i="3"/>
  <c r="L30" i="2" s="1"/>
  <c r="K30" i="3"/>
  <c r="K30" i="2" s="1"/>
  <c r="J30" i="3"/>
  <c r="J30" i="2" s="1"/>
  <c r="I30" i="3"/>
  <c r="I30" i="2" s="1"/>
  <c r="H30" i="3"/>
  <c r="H30" i="2" s="1"/>
  <c r="G30" i="3"/>
  <c r="G30" i="2" s="1"/>
  <c r="F30" i="3"/>
  <c r="F30" i="2" s="1"/>
  <c r="E30" i="3"/>
  <c r="E30" i="2" s="1"/>
  <c r="D30" i="3"/>
  <c r="D30" i="2" s="1"/>
  <c r="C30" i="3"/>
  <c r="C30" i="2" s="1"/>
  <c r="AB29" i="3"/>
  <c r="AB29" i="2" s="1"/>
  <c r="AA29" i="3"/>
  <c r="AA29" i="2" s="1"/>
  <c r="Z29" i="3"/>
  <c r="Z29" i="2" s="1"/>
  <c r="Y29" i="3"/>
  <c r="Y29" i="2" s="1"/>
  <c r="X29" i="3"/>
  <c r="X29" i="2" s="1"/>
  <c r="W29" i="3"/>
  <c r="W29" i="2" s="1"/>
  <c r="V29" i="3"/>
  <c r="V29" i="2" s="1"/>
  <c r="U29" i="3"/>
  <c r="U29" i="2" s="1"/>
  <c r="T29" i="3"/>
  <c r="T29" i="2" s="1"/>
  <c r="S29" i="3"/>
  <c r="S29" i="2" s="1"/>
  <c r="R29" i="3"/>
  <c r="R29" i="2" s="1"/>
  <c r="Q29" i="3"/>
  <c r="Q29" i="2" s="1"/>
  <c r="P29" i="3"/>
  <c r="P29" i="2" s="1"/>
  <c r="O29" i="3"/>
  <c r="O29" i="2" s="1"/>
  <c r="N29" i="3"/>
  <c r="N29" i="2" s="1"/>
  <c r="M29" i="3"/>
  <c r="M29" i="2" s="1"/>
  <c r="L29" i="3"/>
  <c r="L29" i="2" s="1"/>
  <c r="K29" i="3"/>
  <c r="K29" i="2" s="1"/>
  <c r="J29" i="3"/>
  <c r="J29" i="2" s="1"/>
  <c r="I29" i="3"/>
  <c r="I29" i="2" s="1"/>
  <c r="H29" i="3"/>
  <c r="H29" i="2" s="1"/>
  <c r="G29" i="3"/>
  <c r="G29" i="2" s="1"/>
  <c r="F29" i="3"/>
  <c r="F29" i="2" s="1"/>
  <c r="E29" i="3"/>
  <c r="E29" i="2" s="1"/>
  <c r="D29" i="3"/>
  <c r="D29" i="2" s="1"/>
  <c r="C29" i="3"/>
  <c r="C29" i="2" s="1"/>
  <c r="AB28" i="3"/>
  <c r="AB28" i="2" s="1"/>
  <c r="AA28" i="3"/>
  <c r="AA28" i="2" s="1"/>
  <c r="Z28" i="3"/>
  <c r="Z28" i="2" s="1"/>
  <c r="Y28" i="3"/>
  <c r="Y28" i="2" s="1"/>
  <c r="X28" i="3"/>
  <c r="X28" i="2" s="1"/>
  <c r="W28" i="3"/>
  <c r="W28" i="2" s="1"/>
  <c r="V28" i="3"/>
  <c r="V28" i="2" s="1"/>
  <c r="U28" i="3"/>
  <c r="U28" i="2" s="1"/>
  <c r="T28" i="3"/>
  <c r="T28" i="2" s="1"/>
  <c r="S28" i="3"/>
  <c r="S28" i="2" s="1"/>
  <c r="R28" i="3"/>
  <c r="R28" i="2" s="1"/>
  <c r="Q28" i="3"/>
  <c r="Q28" i="2" s="1"/>
  <c r="P28" i="3"/>
  <c r="P28" i="2" s="1"/>
  <c r="O28" i="3"/>
  <c r="O28" i="2" s="1"/>
  <c r="N28" i="3"/>
  <c r="N28" i="2" s="1"/>
  <c r="M28" i="3"/>
  <c r="M28" i="2" s="1"/>
  <c r="L28" i="3"/>
  <c r="L28" i="2" s="1"/>
  <c r="K28" i="3"/>
  <c r="K28" i="2" s="1"/>
  <c r="J28" i="3"/>
  <c r="J28" i="2" s="1"/>
  <c r="I28" i="3"/>
  <c r="I28" i="2" s="1"/>
  <c r="H28" i="3"/>
  <c r="H28" i="2" s="1"/>
  <c r="G28" i="3"/>
  <c r="G28" i="2" s="1"/>
  <c r="F28" i="3"/>
  <c r="F28" i="2" s="1"/>
  <c r="E28" i="3"/>
  <c r="E28" i="2" s="1"/>
  <c r="D28" i="3"/>
  <c r="D28" i="2" s="1"/>
  <c r="C28" i="3"/>
  <c r="C28" i="2" s="1"/>
  <c r="AB27" i="3"/>
  <c r="AB27" i="2" s="1"/>
  <c r="AA27" i="3"/>
  <c r="AA27" i="2" s="1"/>
  <c r="Z27" i="3"/>
  <c r="Z27" i="2" s="1"/>
  <c r="Y27" i="3"/>
  <c r="Y27" i="2" s="1"/>
  <c r="X27" i="3"/>
  <c r="X27" i="2" s="1"/>
  <c r="W27" i="3"/>
  <c r="W27" i="2" s="1"/>
  <c r="V27" i="3"/>
  <c r="V27" i="2" s="1"/>
  <c r="U27" i="3"/>
  <c r="U27" i="2" s="1"/>
  <c r="T27" i="3"/>
  <c r="T27" i="2" s="1"/>
  <c r="S27" i="3"/>
  <c r="S27" i="2" s="1"/>
  <c r="R27" i="3"/>
  <c r="R27" i="2" s="1"/>
  <c r="Q27" i="3"/>
  <c r="Q27" i="2" s="1"/>
  <c r="P27" i="3"/>
  <c r="P27" i="2" s="1"/>
  <c r="O27" i="3"/>
  <c r="O27" i="2" s="1"/>
  <c r="N27" i="3"/>
  <c r="N27" i="2" s="1"/>
  <c r="M27" i="3"/>
  <c r="M27" i="2" s="1"/>
  <c r="L27" i="3"/>
  <c r="L27" i="2" s="1"/>
  <c r="K27" i="3"/>
  <c r="K27" i="2" s="1"/>
  <c r="J27" i="3"/>
  <c r="J27" i="2" s="1"/>
  <c r="I27" i="3"/>
  <c r="I27" i="2" s="1"/>
  <c r="H27" i="3"/>
  <c r="H27" i="2" s="1"/>
  <c r="G27" i="3"/>
  <c r="G27" i="2" s="1"/>
  <c r="F27" i="3"/>
  <c r="F27" i="2" s="1"/>
  <c r="E27" i="3"/>
  <c r="E27" i="2" s="1"/>
  <c r="D27" i="3"/>
  <c r="D27" i="2" s="1"/>
  <c r="C27" i="3"/>
  <c r="C27" i="2" s="1"/>
  <c r="AB26" i="3"/>
  <c r="AB26" i="2" s="1"/>
  <c r="AA26" i="3"/>
  <c r="AA26" i="2" s="1"/>
  <c r="Z26" i="3"/>
  <c r="Z26" i="2" s="1"/>
  <c r="Y26" i="3"/>
  <c r="Y26" i="2" s="1"/>
  <c r="X26" i="3"/>
  <c r="X26" i="2" s="1"/>
  <c r="W26" i="3"/>
  <c r="W26" i="2" s="1"/>
  <c r="V26" i="3"/>
  <c r="V26" i="2" s="1"/>
  <c r="U26" i="3"/>
  <c r="U26" i="2" s="1"/>
  <c r="T26" i="3"/>
  <c r="T26" i="2" s="1"/>
  <c r="S26" i="3"/>
  <c r="S26" i="2" s="1"/>
  <c r="R26" i="3"/>
  <c r="R26" i="2" s="1"/>
  <c r="Q26" i="3"/>
  <c r="Q26" i="2" s="1"/>
  <c r="P26" i="3"/>
  <c r="P26" i="2" s="1"/>
  <c r="O26" i="3"/>
  <c r="O26" i="2" s="1"/>
  <c r="N26" i="3"/>
  <c r="N26" i="2" s="1"/>
  <c r="M26" i="3"/>
  <c r="M26" i="2" s="1"/>
  <c r="L26" i="3"/>
  <c r="L26" i="2" s="1"/>
  <c r="K26" i="3"/>
  <c r="K26" i="2" s="1"/>
  <c r="J26" i="3"/>
  <c r="J26" i="2" s="1"/>
  <c r="I26" i="3"/>
  <c r="I26" i="2" s="1"/>
  <c r="H26" i="3"/>
  <c r="H26" i="2" s="1"/>
  <c r="G26" i="3"/>
  <c r="G26" i="2" s="1"/>
  <c r="F26" i="3"/>
  <c r="F26" i="2" s="1"/>
  <c r="E26" i="3"/>
  <c r="E26" i="2" s="1"/>
  <c r="D26" i="3"/>
  <c r="D26" i="2" s="1"/>
  <c r="C26" i="3"/>
  <c r="C26" i="2" s="1"/>
  <c r="AB25" i="3"/>
  <c r="AB25" i="2" s="1"/>
  <c r="AA25" i="3"/>
  <c r="AA25" i="2" s="1"/>
  <c r="Z25" i="3"/>
  <c r="Z25" i="2" s="1"/>
  <c r="Y25" i="3"/>
  <c r="Y25" i="2" s="1"/>
  <c r="X25" i="3"/>
  <c r="X25" i="2" s="1"/>
  <c r="W25" i="3"/>
  <c r="W25" i="2" s="1"/>
  <c r="V25" i="3"/>
  <c r="V25" i="2" s="1"/>
  <c r="U25" i="3"/>
  <c r="U25" i="2" s="1"/>
  <c r="T25" i="3"/>
  <c r="T25" i="2" s="1"/>
  <c r="S25" i="3"/>
  <c r="S25" i="2" s="1"/>
  <c r="R25" i="3"/>
  <c r="R25" i="2" s="1"/>
  <c r="Q25" i="3"/>
  <c r="Q25" i="2" s="1"/>
  <c r="P25" i="3"/>
  <c r="P25" i="2" s="1"/>
  <c r="O25" i="3"/>
  <c r="O25" i="2" s="1"/>
  <c r="N25" i="3"/>
  <c r="N25" i="2" s="1"/>
  <c r="M25" i="3"/>
  <c r="M25" i="2" s="1"/>
  <c r="L25" i="3"/>
  <c r="L25" i="2" s="1"/>
  <c r="K25" i="3"/>
  <c r="K25" i="2" s="1"/>
  <c r="J25" i="3"/>
  <c r="J25" i="2" s="1"/>
  <c r="I25" i="3"/>
  <c r="I25" i="2" s="1"/>
  <c r="H25" i="3"/>
  <c r="H25" i="2" s="1"/>
  <c r="G25" i="3"/>
  <c r="G25" i="2" s="1"/>
  <c r="F25" i="3"/>
  <c r="F25" i="2" s="1"/>
  <c r="E25" i="3"/>
  <c r="E25" i="2" s="1"/>
  <c r="D25" i="3"/>
  <c r="D25" i="2" s="1"/>
  <c r="C25" i="3"/>
  <c r="C25" i="2" s="1"/>
  <c r="AB24" i="3"/>
  <c r="AB24" i="2" s="1"/>
  <c r="AA24" i="3"/>
  <c r="AA24" i="2" s="1"/>
  <c r="Z24" i="3"/>
  <c r="Z24" i="2" s="1"/>
  <c r="Y24" i="3"/>
  <c r="Y24" i="2" s="1"/>
  <c r="X24" i="3"/>
  <c r="X24" i="2" s="1"/>
  <c r="W24" i="3"/>
  <c r="W24" i="2" s="1"/>
  <c r="V24" i="3"/>
  <c r="V24" i="2" s="1"/>
  <c r="U24" i="3"/>
  <c r="U24" i="2" s="1"/>
  <c r="T24" i="3"/>
  <c r="T24" i="2" s="1"/>
  <c r="S24" i="3"/>
  <c r="S24" i="2" s="1"/>
  <c r="R24" i="3"/>
  <c r="R24" i="2" s="1"/>
  <c r="Q24" i="3"/>
  <c r="Q24" i="2" s="1"/>
  <c r="P24" i="3"/>
  <c r="P24" i="2" s="1"/>
  <c r="O24" i="3"/>
  <c r="O24" i="2" s="1"/>
  <c r="N24" i="3"/>
  <c r="N24" i="2" s="1"/>
  <c r="M24" i="3"/>
  <c r="M24" i="2" s="1"/>
  <c r="L24" i="3"/>
  <c r="L24" i="2" s="1"/>
  <c r="K24" i="3"/>
  <c r="K24" i="2" s="1"/>
  <c r="J24" i="3"/>
  <c r="J24" i="2" s="1"/>
  <c r="I24" i="3"/>
  <c r="I24" i="2" s="1"/>
  <c r="H24" i="3"/>
  <c r="H24" i="2" s="1"/>
  <c r="G24" i="3"/>
  <c r="G24" i="2" s="1"/>
  <c r="F24" i="3"/>
  <c r="F24" i="2" s="1"/>
  <c r="E24" i="3"/>
  <c r="E24" i="2" s="1"/>
  <c r="D24" i="3"/>
  <c r="D24" i="2" s="1"/>
  <c r="C24" i="3"/>
  <c r="C24" i="2" s="1"/>
  <c r="AB23" i="3"/>
  <c r="AB23" i="2" s="1"/>
  <c r="AA23" i="3"/>
  <c r="AA23" i="2" s="1"/>
  <c r="Z23" i="3"/>
  <c r="Z23" i="2" s="1"/>
  <c r="Y23" i="3"/>
  <c r="Y23" i="2" s="1"/>
  <c r="X23" i="3"/>
  <c r="X23" i="2" s="1"/>
  <c r="W23" i="3"/>
  <c r="W23" i="2" s="1"/>
  <c r="V23" i="3"/>
  <c r="V23" i="2" s="1"/>
  <c r="U23" i="3"/>
  <c r="U23" i="2" s="1"/>
  <c r="T23" i="3"/>
  <c r="T23" i="2" s="1"/>
  <c r="S23" i="3"/>
  <c r="S23" i="2" s="1"/>
  <c r="R23" i="3"/>
  <c r="R23" i="2" s="1"/>
  <c r="Q23" i="3"/>
  <c r="Q23" i="2" s="1"/>
  <c r="P23" i="3"/>
  <c r="P23" i="2" s="1"/>
  <c r="O23" i="3"/>
  <c r="O23" i="2" s="1"/>
  <c r="N23" i="3"/>
  <c r="N23" i="2" s="1"/>
  <c r="M23" i="3"/>
  <c r="M23" i="2" s="1"/>
  <c r="L23" i="3"/>
  <c r="L23" i="2" s="1"/>
  <c r="K23" i="3"/>
  <c r="K23" i="2" s="1"/>
  <c r="J23" i="3"/>
  <c r="J23" i="2" s="1"/>
  <c r="I23" i="3"/>
  <c r="I23" i="2" s="1"/>
  <c r="H23" i="3"/>
  <c r="H23" i="2" s="1"/>
  <c r="G23" i="3"/>
  <c r="G23" i="2" s="1"/>
  <c r="F23" i="3"/>
  <c r="F23" i="2" s="1"/>
  <c r="E23" i="3"/>
  <c r="E23" i="2" s="1"/>
  <c r="D23" i="3"/>
  <c r="D23" i="2" s="1"/>
  <c r="C23" i="3"/>
  <c r="C23" i="2" s="1"/>
  <c r="AB22" i="3"/>
  <c r="AB22" i="2" s="1"/>
  <c r="AA22" i="3"/>
  <c r="AA22" i="2" s="1"/>
  <c r="Z22" i="3"/>
  <c r="Z22" i="2" s="1"/>
  <c r="Y22" i="3"/>
  <c r="Y22" i="2" s="1"/>
  <c r="X22" i="3"/>
  <c r="X22" i="2" s="1"/>
  <c r="W22" i="3"/>
  <c r="W22" i="2" s="1"/>
  <c r="V22" i="3"/>
  <c r="V22" i="2" s="1"/>
  <c r="U22" i="3"/>
  <c r="U22" i="2" s="1"/>
  <c r="T22" i="3"/>
  <c r="T22" i="2" s="1"/>
  <c r="S22" i="3"/>
  <c r="S22" i="2" s="1"/>
  <c r="R22" i="3"/>
  <c r="R22" i="2" s="1"/>
  <c r="Q22" i="3"/>
  <c r="Q22" i="2" s="1"/>
  <c r="P22" i="3"/>
  <c r="P22" i="2" s="1"/>
  <c r="O22" i="3"/>
  <c r="O22" i="2" s="1"/>
  <c r="N22" i="3"/>
  <c r="N22" i="2" s="1"/>
  <c r="M22" i="3"/>
  <c r="M22" i="2" s="1"/>
  <c r="L22" i="3"/>
  <c r="L22" i="2" s="1"/>
  <c r="K22" i="3"/>
  <c r="K22" i="2" s="1"/>
  <c r="J22" i="3"/>
  <c r="J22" i="2" s="1"/>
  <c r="I22" i="3"/>
  <c r="I22" i="2" s="1"/>
  <c r="H22" i="3"/>
  <c r="H22" i="2" s="1"/>
  <c r="G22" i="3"/>
  <c r="G22" i="2" s="1"/>
  <c r="F22" i="3"/>
  <c r="F22" i="2" s="1"/>
  <c r="E22" i="3"/>
  <c r="E22" i="2" s="1"/>
  <c r="D22" i="3"/>
  <c r="D22" i="2" s="1"/>
  <c r="C22" i="3"/>
  <c r="C22" i="2" s="1"/>
  <c r="AB21" i="3"/>
  <c r="AB21" i="2" s="1"/>
  <c r="AA21" i="3"/>
  <c r="AA21" i="2" s="1"/>
  <c r="Z21" i="3"/>
  <c r="Z21" i="2" s="1"/>
  <c r="Y21" i="3"/>
  <c r="Y21" i="2" s="1"/>
  <c r="X21" i="3"/>
  <c r="X21" i="2" s="1"/>
  <c r="W21" i="3"/>
  <c r="W21" i="2" s="1"/>
  <c r="V21" i="3"/>
  <c r="V21" i="2" s="1"/>
  <c r="U21" i="3"/>
  <c r="U21" i="2" s="1"/>
  <c r="T21" i="3"/>
  <c r="T21" i="2" s="1"/>
  <c r="S21" i="3"/>
  <c r="S21" i="2" s="1"/>
  <c r="R21" i="3"/>
  <c r="R21" i="2" s="1"/>
  <c r="Q21" i="3"/>
  <c r="Q21" i="2" s="1"/>
  <c r="P21" i="3"/>
  <c r="P21" i="2" s="1"/>
  <c r="O21" i="3"/>
  <c r="O21" i="2" s="1"/>
  <c r="N21" i="3"/>
  <c r="N21" i="2" s="1"/>
  <c r="M21" i="3"/>
  <c r="M21" i="2" s="1"/>
  <c r="L21" i="3"/>
  <c r="L21" i="2" s="1"/>
  <c r="K21" i="3"/>
  <c r="K21" i="2" s="1"/>
  <c r="J21" i="3"/>
  <c r="J21" i="2" s="1"/>
  <c r="I21" i="3"/>
  <c r="I21" i="2" s="1"/>
  <c r="H21" i="3"/>
  <c r="H21" i="2" s="1"/>
  <c r="G21" i="3"/>
  <c r="G21" i="2" s="1"/>
  <c r="F21" i="3"/>
  <c r="F21" i="2" s="1"/>
  <c r="E21" i="3"/>
  <c r="E21" i="2" s="1"/>
  <c r="D21" i="3"/>
  <c r="D21" i="2" s="1"/>
  <c r="C21" i="3"/>
  <c r="C21" i="2" s="1"/>
  <c r="AB20" i="3"/>
  <c r="AB20" i="2" s="1"/>
  <c r="AA20" i="3"/>
  <c r="AA20" i="2" s="1"/>
  <c r="Z20" i="3"/>
  <c r="Z20" i="2" s="1"/>
  <c r="Y20" i="3"/>
  <c r="Y20" i="2" s="1"/>
  <c r="X20" i="3"/>
  <c r="X20" i="2" s="1"/>
  <c r="W20" i="3"/>
  <c r="W20" i="2" s="1"/>
  <c r="V20" i="3"/>
  <c r="V20" i="2" s="1"/>
  <c r="U20" i="3"/>
  <c r="U20" i="2" s="1"/>
  <c r="T20" i="3"/>
  <c r="T20" i="2" s="1"/>
  <c r="S20" i="3"/>
  <c r="S20" i="2" s="1"/>
  <c r="R20" i="3"/>
  <c r="R20" i="2" s="1"/>
  <c r="Q20" i="3"/>
  <c r="Q20" i="2" s="1"/>
  <c r="P20" i="3"/>
  <c r="P20" i="2" s="1"/>
  <c r="O20" i="3"/>
  <c r="O20" i="2" s="1"/>
  <c r="N20" i="3"/>
  <c r="N20" i="2" s="1"/>
  <c r="M20" i="3"/>
  <c r="M20" i="2" s="1"/>
  <c r="L20" i="3"/>
  <c r="L20" i="2" s="1"/>
  <c r="K20" i="3"/>
  <c r="K20" i="2" s="1"/>
  <c r="J20" i="3"/>
  <c r="J20" i="2" s="1"/>
  <c r="I20" i="3"/>
  <c r="I20" i="2" s="1"/>
  <c r="H20" i="3"/>
  <c r="H20" i="2" s="1"/>
  <c r="G20" i="3"/>
  <c r="G20" i="2" s="1"/>
  <c r="F20" i="3"/>
  <c r="F20" i="2" s="1"/>
  <c r="E20" i="3"/>
  <c r="E20" i="2" s="1"/>
  <c r="D20" i="3"/>
  <c r="D20" i="2" s="1"/>
  <c r="C20" i="3"/>
  <c r="C20" i="2" s="1"/>
  <c r="AB19" i="3"/>
  <c r="AB19" i="2" s="1"/>
  <c r="AA19" i="3"/>
  <c r="AA19" i="2" s="1"/>
  <c r="Z19" i="3"/>
  <c r="Z19" i="2" s="1"/>
  <c r="Y19" i="3"/>
  <c r="Y19" i="2" s="1"/>
  <c r="X19" i="3"/>
  <c r="X19" i="2" s="1"/>
  <c r="W19" i="3"/>
  <c r="W19" i="2" s="1"/>
  <c r="V19" i="3"/>
  <c r="V19" i="2" s="1"/>
  <c r="U19" i="3"/>
  <c r="U19" i="2" s="1"/>
  <c r="T19" i="3"/>
  <c r="T19" i="2" s="1"/>
  <c r="S19" i="3"/>
  <c r="S19" i="2" s="1"/>
  <c r="R19" i="3"/>
  <c r="R19" i="2" s="1"/>
  <c r="Q19" i="3"/>
  <c r="Q19" i="2" s="1"/>
  <c r="P19" i="3"/>
  <c r="P19" i="2" s="1"/>
  <c r="O19" i="3"/>
  <c r="O19" i="2" s="1"/>
  <c r="N19" i="3"/>
  <c r="N19" i="2" s="1"/>
  <c r="M19" i="3"/>
  <c r="M19" i="2" s="1"/>
  <c r="L19" i="3"/>
  <c r="L19" i="2" s="1"/>
  <c r="K19" i="3"/>
  <c r="K19" i="2" s="1"/>
  <c r="J19" i="3"/>
  <c r="J19" i="2" s="1"/>
  <c r="I19" i="3"/>
  <c r="I19" i="2" s="1"/>
  <c r="H19" i="3"/>
  <c r="H19" i="2" s="1"/>
  <c r="G19" i="3"/>
  <c r="G19" i="2" s="1"/>
  <c r="F19" i="3"/>
  <c r="F19" i="2" s="1"/>
  <c r="E19" i="3"/>
  <c r="E19" i="2" s="1"/>
  <c r="D19" i="3"/>
  <c r="D19" i="2" s="1"/>
  <c r="C19" i="3"/>
  <c r="C19" i="2" s="1"/>
  <c r="AB18" i="3"/>
  <c r="AB18" i="2" s="1"/>
  <c r="AA18" i="3"/>
  <c r="AA18" i="2" s="1"/>
  <c r="Z18" i="3"/>
  <c r="Z18" i="2" s="1"/>
  <c r="Y18" i="3"/>
  <c r="Y18" i="2" s="1"/>
  <c r="X18" i="3"/>
  <c r="X18" i="2" s="1"/>
  <c r="W18" i="3"/>
  <c r="W18" i="2" s="1"/>
  <c r="V18" i="3"/>
  <c r="V18" i="2" s="1"/>
  <c r="U18" i="3"/>
  <c r="U18" i="2" s="1"/>
  <c r="T18" i="3"/>
  <c r="T18" i="2" s="1"/>
  <c r="S18" i="3"/>
  <c r="S18" i="2" s="1"/>
  <c r="R18" i="3"/>
  <c r="R18" i="2" s="1"/>
  <c r="Q18" i="3"/>
  <c r="Q18" i="2" s="1"/>
  <c r="P18" i="3"/>
  <c r="P18" i="2" s="1"/>
  <c r="O18" i="3"/>
  <c r="O18" i="2" s="1"/>
  <c r="N18" i="3"/>
  <c r="N18" i="2" s="1"/>
  <c r="M18" i="3"/>
  <c r="M18" i="2" s="1"/>
  <c r="L18" i="3"/>
  <c r="L18" i="2" s="1"/>
  <c r="K18" i="3"/>
  <c r="K18" i="2" s="1"/>
  <c r="J18" i="3"/>
  <c r="J18" i="2" s="1"/>
  <c r="I18" i="3"/>
  <c r="I18" i="2" s="1"/>
  <c r="H18" i="3"/>
  <c r="H18" i="2" s="1"/>
  <c r="G18" i="3"/>
  <c r="G18" i="2" s="1"/>
  <c r="F18" i="3"/>
  <c r="F18" i="2" s="1"/>
  <c r="E18" i="3"/>
  <c r="E18" i="2" s="1"/>
  <c r="D18" i="3"/>
  <c r="D18" i="2" s="1"/>
  <c r="C18" i="3"/>
  <c r="C18" i="2" s="1"/>
  <c r="AB17" i="3"/>
  <c r="AB17" i="2" s="1"/>
  <c r="AA17" i="3"/>
  <c r="AA17" i="2" s="1"/>
  <c r="Z17" i="3"/>
  <c r="Z17" i="2" s="1"/>
  <c r="Y17" i="3"/>
  <c r="Y17" i="2" s="1"/>
  <c r="X17" i="3"/>
  <c r="X17" i="2" s="1"/>
  <c r="W17" i="3"/>
  <c r="W17" i="2" s="1"/>
  <c r="V17" i="3"/>
  <c r="V17" i="2" s="1"/>
  <c r="U17" i="3"/>
  <c r="U17" i="2" s="1"/>
  <c r="T17" i="3"/>
  <c r="T17" i="2" s="1"/>
  <c r="S17" i="3"/>
  <c r="S17" i="2" s="1"/>
  <c r="R17" i="3"/>
  <c r="R17" i="2" s="1"/>
  <c r="Q17" i="3"/>
  <c r="Q17" i="2" s="1"/>
  <c r="P17" i="3"/>
  <c r="P17" i="2" s="1"/>
  <c r="O17" i="3"/>
  <c r="O17" i="2" s="1"/>
  <c r="N17" i="3"/>
  <c r="N17" i="2" s="1"/>
  <c r="M17" i="3"/>
  <c r="M17" i="2" s="1"/>
  <c r="L17" i="3"/>
  <c r="L17" i="2" s="1"/>
  <c r="K17" i="3"/>
  <c r="K17" i="2" s="1"/>
  <c r="J17" i="3"/>
  <c r="J17" i="2" s="1"/>
  <c r="I17" i="3"/>
  <c r="I17" i="2" s="1"/>
  <c r="H17" i="3"/>
  <c r="H17" i="2" s="1"/>
  <c r="G17" i="3"/>
  <c r="G17" i="2" s="1"/>
  <c r="F17" i="3"/>
  <c r="F17" i="2" s="1"/>
  <c r="E17" i="3"/>
  <c r="E17" i="2" s="1"/>
  <c r="D17" i="3"/>
  <c r="D17" i="2" s="1"/>
  <c r="C17" i="3"/>
  <c r="C17" i="2" s="1"/>
  <c r="AB16" i="3"/>
  <c r="AB16" i="2" s="1"/>
  <c r="AA16" i="3"/>
  <c r="AA16" i="2" s="1"/>
  <c r="Z16" i="3"/>
  <c r="Z16" i="2" s="1"/>
  <c r="Y16" i="3"/>
  <c r="Y16" i="2" s="1"/>
  <c r="X16" i="3"/>
  <c r="X16" i="2" s="1"/>
  <c r="W16" i="3"/>
  <c r="W16" i="2" s="1"/>
  <c r="V16" i="3"/>
  <c r="V16" i="2" s="1"/>
  <c r="U16" i="3"/>
  <c r="U16" i="2" s="1"/>
  <c r="T16" i="3"/>
  <c r="T16" i="2" s="1"/>
  <c r="S16" i="3"/>
  <c r="S16" i="2" s="1"/>
  <c r="R16" i="3"/>
  <c r="R16" i="2" s="1"/>
  <c r="Q16" i="3"/>
  <c r="Q16" i="2" s="1"/>
  <c r="P16" i="3"/>
  <c r="P16" i="2" s="1"/>
  <c r="O16" i="3"/>
  <c r="O16" i="2" s="1"/>
  <c r="N16" i="3"/>
  <c r="N16" i="2" s="1"/>
  <c r="M16" i="3"/>
  <c r="M16" i="2" s="1"/>
  <c r="L16" i="3"/>
  <c r="L16" i="2" s="1"/>
  <c r="K16" i="3"/>
  <c r="K16" i="2" s="1"/>
  <c r="J16" i="3"/>
  <c r="J16" i="2" s="1"/>
  <c r="I16" i="3"/>
  <c r="I16" i="2" s="1"/>
  <c r="H16" i="3"/>
  <c r="H16" i="2" s="1"/>
  <c r="G16" i="3"/>
  <c r="G16" i="2" s="1"/>
  <c r="F16" i="3"/>
  <c r="F16" i="2" s="1"/>
  <c r="E16" i="3"/>
  <c r="E16" i="2" s="1"/>
  <c r="D16" i="3"/>
  <c r="D16" i="2" s="1"/>
  <c r="C16" i="3"/>
  <c r="C16" i="2" s="1"/>
  <c r="AB15" i="3"/>
  <c r="AB15" i="2" s="1"/>
  <c r="AA15" i="3"/>
  <c r="AA15" i="2" s="1"/>
  <c r="Z15" i="3"/>
  <c r="Z15" i="2" s="1"/>
  <c r="Y15" i="3"/>
  <c r="Y15" i="2" s="1"/>
  <c r="X15" i="3"/>
  <c r="X15" i="2" s="1"/>
  <c r="W15" i="3"/>
  <c r="W15" i="2" s="1"/>
  <c r="V15" i="3"/>
  <c r="V15" i="2" s="1"/>
  <c r="U15" i="3"/>
  <c r="U15" i="2" s="1"/>
  <c r="T15" i="3"/>
  <c r="T15" i="2" s="1"/>
  <c r="S15" i="3"/>
  <c r="S15" i="2" s="1"/>
  <c r="R15" i="3"/>
  <c r="R15" i="2" s="1"/>
  <c r="Q15" i="3"/>
  <c r="Q15" i="2" s="1"/>
  <c r="P15" i="3"/>
  <c r="P15" i="2" s="1"/>
  <c r="O15" i="3"/>
  <c r="O15" i="2" s="1"/>
  <c r="N15" i="3"/>
  <c r="N15" i="2" s="1"/>
  <c r="M15" i="3"/>
  <c r="M15" i="2" s="1"/>
  <c r="L15" i="3"/>
  <c r="L15" i="2" s="1"/>
  <c r="K15" i="3"/>
  <c r="K15" i="2" s="1"/>
  <c r="J15" i="3"/>
  <c r="J15" i="2" s="1"/>
  <c r="I15" i="3"/>
  <c r="I15" i="2" s="1"/>
  <c r="H15" i="3"/>
  <c r="H15" i="2" s="1"/>
  <c r="G15" i="3"/>
  <c r="G15" i="2" s="1"/>
  <c r="F15" i="3"/>
  <c r="F15" i="2" s="1"/>
  <c r="E15" i="3"/>
  <c r="E15" i="2" s="1"/>
  <c r="D15" i="3"/>
  <c r="D15" i="2" s="1"/>
  <c r="C15" i="3"/>
  <c r="C15" i="2" s="1"/>
  <c r="AB14" i="3"/>
  <c r="AB14" i="2" s="1"/>
  <c r="AA14" i="3"/>
  <c r="AA14" i="2" s="1"/>
  <c r="Z14" i="3"/>
  <c r="Z14" i="2" s="1"/>
  <c r="Y14" i="3"/>
  <c r="Y14" i="2" s="1"/>
  <c r="X14" i="3"/>
  <c r="X14" i="2" s="1"/>
  <c r="W14" i="3"/>
  <c r="W14" i="2" s="1"/>
  <c r="V14" i="3"/>
  <c r="V14" i="2" s="1"/>
  <c r="U14" i="3"/>
  <c r="U14" i="2" s="1"/>
  <c r="T14" i="3"/>
  <c r="T14" i="2" s="1"/>
  <c r="S14" i="3"/>
  <c r="S14" i="2" s="1"/>
  <c r="R14" i="3"/>
  <c r="R14" i="2" s="1"/>
  <c r="Q14" i="3"/>
  <c r="Q14" i="2" s="1"/>
  <c r="P14" i="3"/>
  <c r="P14" i="2" s="1"/>
  <c r="O14" i="3"/>
  <c r="O14" i="2" s="1"/>
  <c r="N14" i="3"/>
  <c r="N14" i="2" s="1"/>
  <c r="M14" i="3"/>
  <c r="M14" i="2" s="1"/>
  <c r="L14" i="3"/>
  <c r="L14" i="2" s="1"/>
  <c r="K14" i="3"/>
  <c r="K14" i="2" s="1"/>
  <c r="J14" i="3"/>
  <c r="J14" i="2" s="1"/>
  <c r="I14" i="3"/>
  <c r="I14" i="2" s="1"/>
  <c r="H14" i="3"/>
  <c r="H14" i="2" s="1"/>
  <c r="G14" i="3"/>
  <c r="G14" i="2" s="1"/>
  <c r="F14" i="3"/>
  <c r="F14" i="2" s="1"/>
  <c r="E14" i="3"/>
  <c r="E14" i="2" s="1"/>
  <c r="D14" i="3"/>
  <c r="D14" i="2" s="1"/>
  <c r="C14" i="3"/>
  <c r="C14" i="2" s="1"/>
  <c r="AB13" i="3"/>
  <c r="AB13" i="2" s="1"/>
  <c r="AA13" i="3"/>
  <c r="AA13" i="2" s="1"/>
  <c r="Z13" i="3"/>
  <c r="Z13" i="2" s="1"/>
  <c r="Y13" i="3"/>
  <c r="Y13" i="2" s="1"/>
  <c r="X13" i="3"/>
  <c r="X13" i="2" s="1"/>
  <c r="W13" i="3"/>
  <c r="W13" i="2" s="1"/>
  <c r="V13" i="3"/>
  <c r="V13" i="2" s="1"/>
  <c r="U13" i="3"/>
  <c r="U13" i="2" s="1"/>
  <c r="T13" i="3"/>
  <c r="T13" i="2" s="1"/>
  <c r="S13" i="3"/>
  <c r="S13" i="2" s="1"/>
  <c r="R13" i="3"/>
  <c r="R13" i="2" s="1"/>
  <c r="Q13" i="3"/>
  <c r="Q13" i="2" s="1"/>
  <c r="P13" i="3"/>
  <c r="P13" i="2" s="1"/>
  <c r="O13" i="3"/>
  <c r="O13" i="2" s="1"/>
  <c r="N13" i="3"/>
  <c r="N13" i="2" s="1"/>
  <c r="M13" i="3"/>
  <c r="M13" i="2" s="1"/>
  <c r="L13" i="3"/>
  <c r="L13" i="2" s="1"/>
  <c r="K13" i="3"/>
  <c r="K13" i="2" s="1"/>
  <c r="J13" i="3"/>
  <c r="J13" i="2" s="1"/>
  <c r="I13" i="3"/>
  <c r="I13" i="2" s="1"/>
  <c r="H13" i="3"/>
  <c r="H13" i="2" s="1"/>
  <c r="G13" i="3"/>
  <c r="G13" i="2" s="1"/>
  <c r="F13" i="3"/>
  <c r="F13" i="2" s="1"/>
  <c r="E13" i="3"/>
  <c r="E13" i="2" s="1"/>
  <c r="D13" i="3"/>
  <c r="D13" i="2" s="1"/>
  <c r="C13" i="3"/>
  <c r="C13" i="2" s="1"/>
  <c r="AB12" i="3"/>
  <c r="AB12" i="2" s="1"/>
  <c r="AA12" i="3"/>
  <c r="AA12" i="2" s="1"/>
  <c r="Z12" i="3"/>
  <c r="Z12" i="2" s="1"/>
  <c r="Y12" i="3"/>
  <c r="Y12" i="2" s="1"/>
  <c r="X12" i="3"/>
  <c r="X12" i="2" s="1"/>
  <c r="W12" i="3"/>
  <c r="W12" i="2" s="1"/>
  <c r="V12" i="3"/>
  <c r="V12" i="2" s="1"/>
  <c r="U12" i="3"/>
  <c r="U12" i="2" s="1"/>
  <c r="T12" i="3"/>
  <c r="T12" i="2" s="1"/>
  <c r="S12" i="3"/>
  <c r="S12" i="2" s="1"/>
  <c r="R12" i="3"/>
  <c r="R12" i="2" s="1"/>
  <c r="Q12" i="3"/>
  <c r="Q12" i="2" s="1"/>
  <c r="P12" i="3"/>
  <c r="P12" i="2" s="1"/>
  <c r="O12" i="3"/>
  <c r="O12" i="2" s="1"/>
  <c r="N12" i="3"/>
  <c r="N12" i="2" s="1"/>
  <c r="M12" i="3"/>
  <c r="M12" i="2" s="1"/>
  <c r="L12" i="3"/>
  <c r="L12" i="2" s="1"/>
  <c r="K12" i="3"/>
  <c r="K12" i="2" s="1"/>
  <c r="J12" i="3"/>
  <c r="J12" i="2" s="1"/>
  <c r="I12" i="3"/>
  <c r="I12" i="2" s="1"/>
  <c r="H12" i="3"/>
  <c r="H12" i="2" s="1"/>
  <c r="G12" i="3"/>
  <c r="G12" i="2" s="1"/>
  <c r="F12" i="3"/>
  <c r="F12" i="2" s="1"/>
  <c r="E12" i="3"/>
  <c r="E12" i="2" s="1"/>
  <c r="D12" i="3"/>
  <c r="D12" i="2" s="1"/>
  <c r="C12" i="3"/>
  <c r="C12" i="2" s="1"/>
  <c r="AB11" i="3"/>
  <c r="AB11" i="2" s="1"/>
  <c r="AA11" i="3"/>
  <c r="AA11" i="2" s="1"/>
  <c r="Z11" i="3"/>
  <c r="Z11" i="2" s="1"/>
  <c r="Y11" i="3"/>
  <c r="Y11" i="2" s="1"/>
  <c r="X11" i="3"/>
  <c r="X11" i="2" s="1"/>
  <c r="W11" i="3"/>
  <c r="W11" i="2" s="1"/>
  <c r="V11" i="3"/>
  <c r="V11" i="2" s="1"/>
  <c r="U11" i="3"/>
  <c r="U11" i="2" s="1"/>
  <c r="T11" i="3"/>
  <c r="T11" i="2" s="1"/>
  <c r="S11" i="3"/>
  <c r="S11" i="2" s="1"/>
  <c r="R11" i="3"/>
  <c r="R11" i="2" s="1"/>
  <c r="Q11" i="3"/>
  <c r="Q11" i="2" s="1"/>
  <c r="P11" i="3"/>
  <c r="P11" i="2" s="1"/>
  <c r="O11" i="3"/>
  <c r="O11" i="2" s="1"/>
  <c r="N11" i="3"/>
  <c r="N11" i="2" s="1"/>
  <c r="M11" i="3"/>
  <c r="M11" i="2" s="1"/>
  <c r="L11" i="3"/>
  <c r="L11" i="2" s="1"/>
  <c r="K11" i="3"/>
  <c r="K11" i="2" s="1"/>
  <c r="J11" i="3"/>
  <c r="J11" i="2" s="1"/>
  <c r="I11" i="3"/>
  <c r="I11" i="2" s="1"/>
  <c r="H11" i="3"/>
  <c r="H11" i="2" s="1"/>
  <c r="G11" i="3"/>
  <c r="G11" i="2" s="1"/>
  <c r="F11" i="3"/>
  <c r="F11" i="2" s="1"/>
  <c r="E11" i="3"/>
  <c r="E11" i="2" s="1"/>
  <c r="D11" i="3"/>
  <c r="D11" i="2" s="1"/>
  <c r="C11" i="3"/>
  <c r="C11" i="2" s="1"/>
  <c r="AB10" i="3"/>
  <c r="AB10" i="2" s="1"/>
  <c r="AA10" i="3"/>
  <c r="AA10" i="2" s="1"/>
  <c r="Z10" i="3"/>
  <c r="Z10" i="2" s="1"/>
  <c r="Y10" i="3"/>
  <c r="Y10" i="2" s="1"/>
  <c r="X10" i="3"/>
  <c r="X10" i="2" s="1"/>
  <c r="W10" i="3"/>
  <c r="W10" i="2" s="1"/>
  <c r="V10" i="3"/>
  <c r="V10" i="2" s="1"/>
  <c r="U10" i="3"/>
  <c r="U10" i="2" s="1"/>
  <c r="T10" i="3"/>
  <c r="T10" i="2" s="1"/>
  <c r="S10" i="3"/>
  <c r="S10" i="2" s="1"/>
  <c r="R10" i="3"/>
  <c r="R10" i="2" s="1"/>
  <c r="Q10" i="3"/>
  <c r="Q10" i="2" s="1"/>
  <c r="P10" i="3"/>
  <c r="P10" i="2" s="1"/>
  <c r="O10" i="3"/>
  <c r="O10" i="2" s="1"/>
  <c r="N10" i="3"/>
  <c r="N10" i="2" s="1"/>
  <c r="M10" i="3"/>
  <c r="M10" i="2" s="1"/>
  <c r="L10" i="3"/>
  <c r="L10" i="2" s="1"/>
  <c r="K10" i="3"/>
  <c r="K10" i="2" s="1"/>
  <c r="J10" i="3"/>
  <c r="J10" i="2" s="1"/>
  <c r="I10" i="3"/>
  <c r="I10" i="2" s="1"/>
  <c r="H10" i="3"/>
  <c r="H10" i="2" s="1"/>
  <c r="G10" i="3"/>
  <c r="G10" i="2" s="1"/>
  <c r="F10" i="3"/>
  <c r="F10" i="2" s="1"/>
  <c r="E10" i="3"/>
  <c r="E10" i="2" s="1"/>
  <c r="D10" i="3"/>
  <c r="D10" i="2" s="1"/>
  <c r="C10" i="3"/>
  <c r="C10" i="2" s="1"/>
  <c r="AB9" i="3"/>
  <c r="AB9" i="2" s="1"/>
  <c r="AA9" i="3"/>
  <c r="AA9" i="2" s="1"/>
  <c r="Z9" i="3"/>
  <c r="Z9" i="2" s="1"/>
  <c r="Y9" i="3"/>
  <c r="Y9" i="2" s="1"/>
  <c r="X9" i="3"/>
  <c r="X9" i="2" s="1"/>
  <c r="W9" i="3"/>
  <c r="W9" i="2" s="1"/>
  <c r="V9" i="3"/>
  <c r="V9" i="2" s="1"/>
  <c r="U9" i="3"/>
  <c r="U9" i="2" s="1"/>
  <c r="T9" i="3"/>
  <c r="T9" i="2" s="1"/>
  <c r="S9" i="3"/>
  <c r="S9" i="2" s="1"/>
  <c r="R9" i="3"/>
  <c r="R9" i="2" s="1"/>
  <c r="Q9" i="3"/>
  <c r="Q9" i="2" s="1"/>
  <c r="P9" i="3"/>
  <c r="P9" i="2" s="1"/>
  <c r="O9" i="3"/>
  <c r="O9" i="2" s="1"/>
  <c r="N9" i="3"/>
  <c r="N9" i="2" s="1"/>
  <c r="M9" i="3"/>
  <c r="M9" i="2" s="1"/>
  <c r="L9" i="3"/>
  <c r="L9" i="2" s="1"/>
  <c r="K9" i="3"/>
  <c r="K9" i="2" s="1"/>
  <c r="J9" i="3"/>
  <c r="J9" i="2" s="1"/>
  <c r="I9" i="3"/>
  <c r="I9" i="2" s="1"/>
  <c r="H9" i="3"/>
  <c r="H9" i="2" s="1"/>
  <c r="G9" i="3"/>
  <c r="G9" i="2" s="1"/>
  <c r="F9" i="3"/>
  <c r="F9" i="2" s="1"/>
  <c r="E9" i="3"/>
  <c r="E9" i="2" s="1"/>
  <c r="D9" i="3"/>
  <c r="D9" i="2" s="1"/>
  <c r="C9" i="3"/>
  <c r="C9" i="2" s="1"/>
  <c r="AB8" i="3"/>
  <c r="AB8" i="2" s="1"/>
  <c r="AA8" i="3"/>
  <c r="AA8" i="2" s="1"/>
  <c r="Z8" i="3"/>
  <c r="Z8" i="2" s="1"/>
  <c r="Y8" i="3"/>
  <c r="Y8" i="2" s="1"/>
  <c r="X8" i="3"/>
  <c r="X8" i="2" s="1"/>
  <c r="W8" i="3"/>
  <c r="W8" i="2" s="1"/>
  <c r="V8" i="3"/>
  <c r="V8" i="2" s="1"/>
  <c r="U8" i="3"/>
  <c r="U8" i="2" s="1"/>
  <c r="T8" i="3"/>
  <c r="T8" i="2" s="1"/>
  <c r="S8" i="3"/>
  <c r="S8" i="2" s="1"/>
  <c r="R8" i="3"/>
  <c r="R8" i="2" s="1"/>
  <c r="Q8" i="3"/>
  <c r="Q8" i="2" s="1"/>
  <c r="P8" i="3"/>
  <c r="P8" i="2" s="1"/>
  <c r="O8" i="3"/>
  <c r="O8" i="2" s="1"/>
  <c r="N8" i="3"/>
  <c r="N8" i="2" s="1"/>
  <c r="M8" i="3"/>
  <c r="M8" i="2" s="1"/>
  <c r="L8" i="3"/>
  <c r="L8" i="2" s="1"/>
  <c r="K8" i="3"/>
  <c r="K8" i="2" s="1"/>
  <c r="J8" i="3"/>
  <c r="J8" i="2" s="1"/>
  <c r="I8" i="3"/>
  <c r="I8" i="2" s="1"/>
  <c r="H8" i="3"/>
  <c r="H8" i="2" s="1"/>
  <c r="G8" i="3"/>
  <c r="G8" i="2" s="1"/>
  <c r="F8" i="3"/>
  <c r="F8" i="2" s="1"/>
  <c r="E8" i="3"/>
  <c r="E8" i="2" s="1"/>
  <c r="D8" i="3"/>
  <c r="D8" i="2" s="1"/>
  <c r="C8" i="3"/>
  <c r="C8" i="2" s="1"/>
  <c r="AB7" i="3"/>
  <c r="AB7" i="2" s="1"/>
  <c r="AA7" i="3"/>
  <c r="AA7" i="2" s="1"/>
  <c r="Z7" i="3"/>
  <c r="Z7" i="2" s="1"/>
  <c r="Y7" i="3"/>
  <c r="Y7" i="2" s="1"/>
  <c r="X7" i="3"/>
  <c r="X7" i="2" s="1"/>
  <c r="W7" i="3"/>
  <c r="W7" i="2" s="1"/>
  <c r="V7" i="3"/>
  <c r="V7" i="2" s="1"/>
  <c r="U7" i="3"/>
  <c r="U7" i="2" s="1"/>
  <c r="T7" i="3"/>
  <c r="T7" i="2" s="1"/>
  <c r="S7" i="3"/>
  <c r="S7" i="2" s="1"/>
  <c r="R7" i="3"/>
  <c r="R7" i="2" s="1"/>
  <c r="Q7" i="3"/>
  <c r="Q7" i="2" s="1"/>
  <c r="P7" i="3"/>
  <c r="P7" i="2" s="1"/>
  <c r="O7" i="3"/>
  <c r="O7" i="2" s="1"/>
  <c r="N7" i="3"/>
  <c r="N7" i="2" s="1"/>
  <c r="M7" i="3"/>
  <c r="M7" i="2" s="1"/>
  <c r="L7" i="3"/>
  <c r="L7" i="2" s="1"/>
  <c r="K7" i="3"/>
  <c r="K7" i="2" s="1"/>
  <c r="J7" i="3"/>
  <c r="J7" i="2" s="1"/>
  <c r="I7" i="3"/>
  <c r="I7" i="2" s="1"/>
  <c r="H7" i="3"/>
  <c r="H7" i="2" s="1"/>
  <c r="G7" i="3"/>
  <c r="G7" i="2" s="1"/>
  <c r="F7" i="3"/>
  <c r="F7" i="2" s="1"/>
  <c r="E7" i="3"/>
  <c r="E7" i="2" s="1"/>
  <c r="D7" i="3"/>
  <c r="D7" i="2" s="1"/>
  <c r="C7" i="3"/>
  <c r="AB6" i="2" l="1"/>
  <c r="AA6" i="2"/>
  <c r="Z6" i="2"/>
  <c r="Y6" i="2"/>
  <c r="X6" i="2"/>
  <c r="W6" i="2"/>
  <c r="V6" i="2"/>
  <c r="U6" i="2"/>
  <c r="T6" i="2"/>
  <c r="T13" i="1" s="1"/>
  <c r="U13" i="1" s="1"/>
  <c r="S6" i="2"/>
  <c r="R6" i="2"/>
  <c r="Q6" i="2"/>
  <c r="P6" i="2"/>
  <c r="O6" i="2"/>
  <c r="N6" i="2"/>
  <c r="M6" i="2"/>
  <c r="T14" i="1" s="1"/>
  <c r="U14" i="1" s="1"/>
  <c r="L6" i="2"/>
  <c r="K6" i="2"/>
  <c r="T16" i="1" s="1"/>
  <c r="U16" i="1" s="1"/>
  <c r="J6" i="2"/>
  <c r="T15" i="1" s="1"/>
  <c r="U15" i="1" s="1"/>
  <c r="I6" i="2"/>
  <c r="H6" i="2"/>
  <c r="G6" i="2"/>
  <c r="T17" i="1" s="1"/>
  <c r="U17" i="1" s="1"/>
  <c r="F6" i="2"/>
  <c r="E6" i="2"/>
  <c r="D6" i="2"/>
  <c r="C6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R22" i="1" l="1"/>
  <c r="R24" i="1" s="1"/>
  <c r="T22" i="1"/>
  <c r="C7" i="2"/>
  <c r="U22" i="1" l="1"/>
</calcChain>
</file>

<file path=xl/sharedStrings.xml><?xml version="1.0" encoding="utf-8"?>
<sst xmlns="http://schemas.openxmlformats.org/spreadsheetml/2006/main" count="75" uniqueCount="62">
  <si>
    <t>Región :</t>
  </si>
  <si>
    <t>Provincia :</t>
  </si>
  <si>
    <t>DAEM</t>
  </si>
  <si>
    <t>Comuna :</t>
  </si>
  <si>
    <t>Corporación Municipal</t>
  </si>
  <si>
    <t>Identificación Establecimiento</t>
  </si>
  <si>
    <t>Identificación Personal</t>
  </si>
  <si>
    <t>Bono Antigüedad</t>
  </si>
  <si>
    <t>TOTAL</t>
  </si>
  <si>
    <t>R.B.D.</t>
  </si>
  <si>
    <t>dv</t>
  </si>
  <si>
    <t>Nombre</t>
  </si>
  <si>
    <t>R.U.N.</t>
  </si>
  <si>
    <t>Apellido Paterno</t>
  </si>
  <si>
    <t>Apellido Materno</t>
  </si>
  <si>
    <t>Nombres</t>
  </si>
  <si>
    <t>Remuneración Promedio Imponible reajustada por IPC</t>
  </si>
  <si>
    <t>Años Bono Antigüedad en el Sistema</t>
  </si>
  <si>
    <t>e-Mail</t>
  </si>
  <si>
    <t>Teléfono</t>
  </si>
  <si>
    <t>LEY 20.964</t>
  </si>
  <si>
    <t>TABLA BONIFICACION ADICIONAL POR ANTIGÜEDAD EN $</t>
  </si>
  <si>
    <t>TABLA BONIFICACION ADICIONAL POR ANTIGÜEDAD EN UF</t>
  </si>
  <si>
    <t>Contrato</t>
  </si>
  <si>
    <t>Horas de</t>
  </si>
  <si>
    <t>Años</t>
  </si>
  <si>
    <t>de</t>
  </si>
  <si>
    <t>Servicio</t>
  </si>
  <si>
    <t>o más</t>
  </si>
  <si>
    <t>Entre 10 y 14</t>
  </si>
  <si>
    <t>Entre 15 y 19</t>
  </si>
  <si>
    <t>Valor UF al</t>
  </si>
  <si>
    <t>Tipo de Administración (marque con una X)</t>
  </si>
  <si>
    <t>FICHA DE SOLICITUD DE RECURSOS  DE LA LEY N°20.964</t>
  </si>
  <si>
    <t>Género</t>
  </si>
  <si>
    <t>Fecha Nacimiento</t>
  </si>
  <si>
    <t>Edad</t>
  </si>
  <si>
    <t>F: Femenino</t>
  </si>
  <si>
    <t>M: Masculino</t>
  </si>
  <si>
    <t>dd-mm-aaaa</t>
  </si>
  <si>
    <t>Horas de Contrato</t>
  </si>
  <si>
    <t>Monto Total  Bonificación por Retiro más Bono Antiguedad</t>
  </si>
  <si>
    <t>Número de Meses</t>
  </si>
  <si>
    <t>Fecha presentación renuncia</t>
  </si>
  <si>
    <t>INDICA ASISTENTES DE LA EDUCACIÓN QUE SE ACOGEN A LA BONIFICACIÓN POR RETIRO Y BONIFICACIÓN DE ANTIGÜEDAD</t>
  </si>
  <si>
    <t>Antecedentes Laborales</t>
  </si>
  <si>
    <t>Bonificación Cargo Sostenedor</t>
  </si>
  <si>
    <t>N° Meses para Devolución Anticipo:</t>
  </si>
  <si>
    <t>Bono Antigüedad en el Sistema</t>
  </si>
  <si>
    <t>Total Bonificación Cargo Sostenedor:</t>
  </si>
  <si>
    <t>Bonificación Cargo del Sostenedor</t>
  </si>
  <si>
    <t>Aporte Propio Municipal:</t>
  </si>
  <si>
    <t>Anticipo Subvención:</t>
  </si>
  <si>
    <t>Total Horas de Contrato:</t>
  </si>
  <si>
    <t>Datos de Contacto con DAEM o Corporación Municipal o institución Admintración Delegada</t>
  </si>
  <si>
    <t xml:space="preserve"> Cargo, Nombre, Firma y Timbre</t>
  </si>
  <si>
    <t>aaaa</t>
  </si>
  <si>
    <t>Postuló a Cupos del Año…</t>
  </si>
  <si>
    <t>Número de Asistentes:</t>
  </si>
  <si>
    <t>Nombre SLE (si corresponde):</t>
  </si>
  <si>
    <t>Servicio Local de Educación (SLE)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</si>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</sst>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4" fillId="0" borderId="0" xfId="0" applyFont="1"/>
    <xf numFmtId="3" fontId="2" fillId="0" borderId="3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 wrapText="1" indent="1"/>
    </xf>
    <xf numFmtId="0" fontId="2" fillId="0" borderId="23" xfId="0" applyFont="1" applyBorder="1" applyAlignment="1">
      <alignment horizontal="right" vertical="center" wrapText="1" indent="1"/>
    </xf>
    <xf numFmtId="0" fontId="2" fillId="0" borderId="23" xfId="0" applyFont="1" applyBorder="1" applyAlignment="1" applyProtection="1">
      <alignment horizontal="right" vertical="center" wrapText="1" indent="1"/>
      <protection locked="0"/>
    </xf>
    <xf numFmtId="0" fontId="2" fillId="0" borderId="24" xfId="0" applyFont="1" applyBorder="1" applyAlignment="1" applyProtection="1">
      <alignment horizontal="right" vertical="center" wrapText="1" indent="1"/>
      <protection locked="0"/>
    </xf>
    <xf numFmtId="0" fontId="2" fillId="0" borderId="31" xfId="0" applyFont="1" applyBorder="1" applyAlignment="1">
      <alignment horizontal="right" vertical="center" indent="1"/>
    </xf>
    <xf numFmtId="3" fontId="0" fillId="0" borderId="37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2" fillId="0" borderId="22" xfId="0" applyFont="1" applyBorder="1" applyAlignment="1">
      <alignment horizontal="right" vertical="center" indent="1"/>
    </xf>
    <xf numFmtId="164" fontId="0" fillId="0" borderId="13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27" xfId="0" applyFont="1" applyBorder="1" applyAlignment="1">
      <alignment horizontal="right" vertical="center" indent="1"/>
    </xf>
    <xf numFmtId="164" fontId="0" fillId="0" borderId="34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4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4" fontId="5" fillId="0" borderId="26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3" fontId="0" fillId="0" borderId="29" xfId="0" applyNumberFormat="1" applyBorder="1" applyAlignment="1" applyProtection="1">
      <alignment vertical="center"/>
      <protection locked="0"/>
    </xf>
    <xf numFmtId="3" fontId="0" fillId="0" borderId="43" xfId="0" applyNumberFormat="1" applyBorder="1" applyAlignment="1" applyProtection="1">
      <alignment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8" fillId="0" borderId="0" xfId="0" applyFont="1"/>
    <xf numFmtId="0" fontId="1" fillId="0" borderId="0" xfId="0" applyFont="1"/>
    <xf numFmtId="4" fontId="9" fillId="0" borderId="0" xfId="0" applyNumberFormat="1" applyFont="1"/>
    <xf numFmtId="0" fontId="2" fillId="0" borderId="20" xfId="0" applyFont="1" applyBorder="1" applyAlignment="1">
      <alignment horizontal="right" vertical="center" indent="1"/>
    </xf>
    <xf numFmtId="3" fontId="0" fillId="0" borderId="30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3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1" fontId="5" fillId="0" borderId="28" xfId="0" applyNumberFormat="1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1" fontId="5" fillId="0" borderId="5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8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3" fontId="5" fillId="0" borderId="8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6" fillId="2" borderId="46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14" fontId="5" fillId="0" borderId="43" xfId="0" applyNumberFormat="1" applyFont="1" applyBorder="1" applyAlignment="1" applyProtection="1">
      <alignment horizontal="center" vertical="center"/>
      <protection locked="0"/>
    </xf>
    <xf numFmtId="3" fontId="5" fillId="0" borderId="28" xfId="0" applyNumberFormat="1" applyFont="1" applyBorder="1" applyAlignment="1" applyProtection="1">
      <alignment vertical="center"/>
      <protection locked="0"/>
    </xf>
    <xf numFmtId="1" fontId="5" fillId="0" borderId="29" xfId="0" applyNumberFormat="1" applyFont="1" applyBorder="1" applyAlignment="1" applyProtection="1">
      <alignment horizontal="center" vertical="center"/>
      <protection locked="0"/>
    </xf>
    <xf numFmtId="3" fontId="5" fillId="0" borderId="29" xfId="0" applyNumberFormat="1" applyFont="1" applyBorder="1" applyAlignment="1">
      <alignment vertical="center"/>
    </xf>
    <xf numFmtId="3" fontId="5" fillId="0" borderId="43" xfId="0" applyNumberFormat="1" applyFont="1" applyBorder="1" applyAlignment="1">
      <alignment vertical="center"/>
    </xf>
    <xf numFmtId="14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5" fillId="0" borderId="37" xfId="0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3" fontId="5" fillId="0" borderId="31" xfId="0" applyNumberFormat="1" applyFont="1" applyBorder="1" applyAlignment="1">
      <alignment vertical="center"/>
    </xf>
    <xf numFmtId="3" fontId="5" fillId="0" borderId="22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1" fontId="5" fillId="0" borderId="27" xfId="0" applyNumberFormat="1" applyFont="1" applyBorder="1" applyAlignment="1">
      <alignment vertical="center"/>
    </xf>
    <xf numFmtId="0" fontId="5" fillId="0" borderId="32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3" fontId="5" fillId="0" borderId="27" xfId="0" applyNumberFormat="1" applyFont="1" applyBorder="1" applyAlignment="1">
      <alignment vertical="center"/>
    </xf>
    <xf numFmtId="0" fontId="10" fillId="0" borderId="26" xfId="0" applyFont="1" applyBorder="1" applyAlignment="1" applyProtection="1">
      <alignment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3" fontId="5" fillId="0" borderId="28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37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34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14" fontId="5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3" fontId="5" fillId="0" borderId="49" xfId="0" applyNumberFormat="1" applyFont="1" applyBorder="1"/>
    <xf numFmtId="3" fontId="5" fillId="0" borderId="35" xfId="0" applyNumberFormat="1" applyFont="1" applyBorder="1"/>
    <xf numFmtId="0" fontId="10" fillId="0" borderId="11" xfId="0" quotePrefix="1" applyFont="1" applyBorder="1" applyAlignment="1" applyProtection="1">
      <alignment vertical="center"/>
      <protection locked="0"/>
    </xf>
    <xf numFmtId="3" fontId="5" fillId="0" borderId="0" xfId="0" applyNumberFormat="1" applyFont="1" applyProtection="1"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4" fontId="12" fillId="0" borderId="0" xfId="0" applyNumberFormat="1" applyFont="1"/>
    <xf numFmtId="1" fontId="5" fillId="0" borderId="51" xfId="0" applyNumberFormat="1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horizontal="center" vertical="center"/>
    </xf>
    <xf numFmtId="1" fontId="5" fillId="0" borderId="26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F96B-7116-4CD7-8A64-A392F35C22DF}">
  <sheetPr>
    <pageSetUpPr fitToPage="1"/>
  </sheetPr>
  <dimension ref="A1:W35"/>
  <sheetViews>
    <sheetView tabSelected="1" workbookViewId="0">
      <selection activeCell="K2" sqref="K2"/>
    </sheetView>
  </sheetViews>
  <sheetFormatPr baseColWidth="10" defaultRowHeight="20.100000000000001" customHeight="1" x14ac:dyDescent="0.25"/>
  <cols>
    <col min="1" max="1" width="1.7109375" style="139" customWidth="1"/>
    <col min="2" max="2" width="5.7109375" style="139" customWidth="1"/>
    <col min="3" max="3" width="2.7109375" style="139" customWidth="1"/>
    <col min="4" max="4" width="20.7109375" style="139" customWidth="1"/>
    <col min="5" max="5" width="8.7109375" style="139" customWidth="1"/>
    <col min="6" max="6" width="2.7109375" style="139" customWidth="1"/>
    <col min="7" max="8" width="15.7109375" style="139" customWidth="1"/>
    <col min="9" max="9" width="20.7109375" style="139" customWidth="1"/>
    <col min="10" max="10" width="11.28515625" style="139" bestFit="1" customWidth="1"/>
    <col min="11" max="11" width="11.28515625" style="139" customWidth="1"/>
    <col min="12" max="12" width="10.7109375" style="139" customWidth="1"/>
    <col min="13" max="13" width="4.7109375" style="139" customWidth="1"/>
    <col min="14" max="14" width="7.7109375" style="139" customWidth="1"/>
    <col min="15" max="15" width="11.7109375" style="139" customWidth="1"/>
    <col min="16" max="16" width="12.7109375" style="139" customWidth="1"/>
    <col min="17" max="17" width="7.7109375" style="139" customWidth="1"/>
    <col min="18" max="18" width="12.85546875" style="139" customWidth="1"/>
    <col min="19" max="19" width="9.7109375" style="139" customWidth="1"/>
    <col min="20" max="21" width="12.7109375" style="139" customWidth="1"/>
    <col min="22" max="22" width="1.7109375" style="139" customWidth="1"/>
    <col min="23" max="16384" width="11.42578125" style="139"/>
  </cols>
  <sheetData>
    <row r="1" spans="1:23" s="29" customFormat="1" ht="20.100000000000001" customHeight="1" x14ac:dyDescent="0.25">
      <c r="B1" s="30" t="s">
        <v>33</v>
      </c>
    </row>
    <row r="2" spans="1:23" s="29" customFormat="1" ht="20.100000000000001" customHeight="1" x14ac:dyDescent="0.25">
      <c r="B2" s="30" t="s">
        <v>44</v>
      </c>
    </row>
    <row r="3" spans="1:23" s="29" customFormat="1" ht="20.100000000000001" customHeight="1" x14ac:dyDescent="0.25"/>
    <row r="4" spans="1:23" s="29" customFormat="1" ht="20.100000000000001" customHeight="1" x14ac:dyDescent="0.25">
      <c r="C4" s="31"/>
      <c r="D4" s="32"/>
      <c r="E4" s="36" t="s">
        <v>0</v>
      </c>
      <c r="F4" s="34"/>
      <c r="G4" s="34"/>
      <c r="H4" s="32"/>
      <c r="I4" s="35"/>
      <c r="M4" s="31"/>
      <c r="N4" s="32"/>
      <c r="O4" s="32"/>
      <c r="P4" s="33" t="s">
        <v>32</v>
      </c>
      <c r="Q4" s="35"/>
    </row>
    <row r="5" spans="1:23" s="29" customFormat="1" ht="20.100000000000001" customHeight="1" x14ac:dyDescent="0.25">
      <c r="C5" s="31"/>
      <c r="D5" s="32"/>
      <c r="E5" s="36" t="s">
        <v>1</v>
      </c>
      <c r="F5" s="34"/>
      <c r="G5" s="34"/>
      <c r="H5" s="32"/>
      <c r="I5" s="35"/>
      <c r="M5" s="31"/>
      <c r="N5" s="32"/>
      <c r="O5" s="32"/>
      <c r="P5" s="36" t="s">
        <v>2</v>
      </c>
      <c r="Q5" s="37"/>
      <c r="T5" s="131" t="s">
        <v>61</v>
      </c>
      <c r="U5" s="38"/>
    </row>
    <row r="6" spans="1:23" s="29" customFormat="1" ht="20.100000000000001" customHeight="1" x14ac:dyDescent="0.25">
      <c r="C6" s="31"/>
      <c r="D6" s="32"/>
      <c r="E6" s="36" t="s">
        <v>3</v>
      </c>
      <c r="F6" s="34"/>
      <c r="G6" s="34"/>
      <c r="H6" s="32"/>
      <c r="I6" s="35"/>
      <c r="M6" s="31"/>
      <c r="N6" s="32"/>
      <c r="O6" s="32"/>
      <c r="P6" s="36" t="s">
        <v>4</v>
      </c>
      <c r="Q6" s="38"/>
      <c r="W6" s="40"/>
    </row>
    <row r="7" spans="1:23" s="29" customFormat="1" ht="20.100000000000001" customHeight="1" x14ac:dyDescent="0.25">
      <c r="C7" s="31"/>
      <c r="D7" s="32"/>
      <c r="E7" s="36" t="s">
        <v>59</v>
      </c>
      <c r="F7" s="34"/>
      <c r="G7" s="34"/>
      <c r="H7" s="32"/>
      <c r="I7" s="35"/>
      <c r="M7" s="31"/>
      <c r="N7" s="32"/>
      <c r="O7" s="32"/>
      <c r="P7" s="36" t="s">
        <v>60</v>
      </c>
      <c r="Q7" s="38"/>
    </row>
    <row r="8" spans="1:23" s="29" customFormat="1" ht="20.100000000000001" customHeight="1" thickBot="1" x14ac:dyDescent="0.3"/>
    <row r="9" spans="1:23" ht="20.100000000000001" customHeight="1" thickBot="1" x14ac:dyDescent="0.3">
      <c r="A9" s="136"/>
      <c r="B9" s="77" t="s">
        <v>5</v>
      </c>
      <c r="C9" s="78"/>
      <c r="D9" s="79"/>
      <c r="E9" s="80" t="s">
        <v>6</v>
      </c>
      <c r="F9" s="81"/>
      <c r="G9" s="82"/>
      <c r="H9" s="81"/>
      <c r="I9" s="81"/>
      <c r="J9" s="81"/>
      <c r="K9" s="81"/>
      <c r="L9" s="81"/>
      <c r="M9" s="79"/>
      <c r="N9" s="83" t="s">
        <v>45</v>
      </c>
      <c r="O9" s="82"/>
      <c r="P9" s="80" t="s">
        <v>46</v>
      </c>
      <c r="Q9" s="81"/>
      <c r="R9" s="78"/>
      <c r="S9" s="80" t="s">
        <v>7</v>
      </c>
      <c r="T9" s="137"/>
      <c r="U9" s="138" t="s">
        <v>8</v>
      </c>
    </row>
    <row r="10" spans="1:23" ht="20.100000000000001" customHeight="1" x14ac:dyDescent="0.25">
      <c r="A10" s="136"/>
      <c r="B10" s="164" t="s">
        <v>9</v>
      </c>
      <c r="C10" s="167" t="s">
        <v>10</v>
      </c>
      <c r="D10" s="174" t="s">
        <v>11</v>
      </c>
      <c r="E10" s="164" t="s">
        <v>12</v>
      </c>
      <c r="F10" s="167" t="s">
        <v>10</v>
      </c>
      <c r="G10" s="156" t="s">
        <v>13</v>
      </c>
      <c r="H10" s="156" t="s">
        <v>14</v>
      </c>
      <c r="I10" s="156" t="s">
        <v>15</v>
      </c>
      <c r="J10" s="132" t="s">
        <v>34</v>
      </c>
      <c r="K10" s="177" t="s">
        <v>35</v>
      </c>
      <c r="L10" s="172" t="s">
        <v>57</v>
      </c>
      <c r="M10" s="147" t="s">
        <v>36</v>
      </c>
      <c r="N10" s="161" t="s">
        <v>40</v>
      </c>
      <c r="O10" s="159" t="s">
        <v>43</v>
      </c>
      <c r="P10" s="153" t="s">
        <v>16</v>
      </c>
      <c r="Q10" s="156" t="s">
        <v>42</v>
      </c>
      <c r="R10" s="156" t="s">
        <v>50</v>
      </c>
      <c r="S10" s="153" t="s">
        <v>17</v>
      </c>
      <c r="T10" s="147" t="s">
        <v>48</v>
      </c>
      <c r="U10" s="150" t="s">
        <v>41</v>
      </c>
    </row>
    <row r="11" spans="1:23" ht="20.100000000000001" customHeight="1" x14ac:dyDescent="0.25">
      <c r="A11" s="136"/>
      <c r="B11" s="165"/>
      <c r="C11" s="168"/>
      <c r="D11" s="175"/>
      <c r="E11" s="165"/>
      <c r="F11" s="168"/>
      <c r="G11" s="157"/>
      <c r="H11" s="157"/>
      <c r="I11" s="170"/>
      <c r="J11" s="84" t="s">
        <v>37</v>
      </c>
      <c r="K11" s="178"/>
      <c r="L11" s="173"/>
      <c r="M11" s="148"/>
      <c r="N11" s="162"/>
      <c r="O11" s="160"/>
      <c r="P11" s="154"/>
      <c r="Q11" s="157"/>
      <c r="R11" s="157"/>
      <c r="S11" s="154"/>
      <c r="T11" s="148"/>
      <c r="U11" s="151"/>
    </row>
    <row r="12" spans="1:23" ht="20.100000000000001" customHeight="1" thickBot="1" x14ac:dyDescent="0.3">
      <c r="A12" s="136"/>
      <c r="B12" s="166"/>
      <c r="C12" s="169"/>
      <c r="D12" s="176"/>
      <c r="E12" s="166"/>
      <c r="F12" s="169"/>
      <c r="G12" s="158"/>
      <c r="H12" s="158"/>
      <c r="I12" s="171"/>
      <c r="J12" s="128" t="s">
        <v>38</v>
      </c>
      <c r="K12" s="129" t="s">
        <v>39</v>
      </c>
      <c r="L12" s="130" t="s">
        <v>56</v>
      </c>
      <c r="M12" s="149"/>
      <c r="N12" s="163"/>
      <c r="O12" s="65" t="s">
        <v>39</v>
      </c>
      <c r="P12" s="155"/>
      <c r="Q12" s="158"/>
      <c r="R12" s="158"/>
      <c r="S12" s="155"/>
      <c r="T12" s="149"/>
      <c r="U12" s="152"/>
    </row>
    <row r="13" spans="1:23" ht="20.100000000000001" customHeight="1" x14ac:dyDescent="0.25">
      <c r="A13" s="136"/>
      <c r="B13" s="66"/>
      <c r="C13" s="67"/>
      <c r="D13" s="68"/>
      <c r="E13" s="86"/>
      <c r="F13" s="67"/>
      <c r="G13" s="126"/>
      <c r="H13" s="126"/>
      <c r="I13" s="126"/>
      <c r="J13" s="67"/>
      <c r="K13" s="127"/>
      <c r="L13" s="144">
        <v>2016</v>
      </c>
      <c r="M13" s="43">
        <f t="shared" ref="M13:M17" si="0">IF(OR(K13="",L13=""),0,L13-YEAR(K13))</f>
        <v>0</v>
      </c>
      <c r="N13" s="123"/>
      <c r="O13" s="85"/>
      <c r="P13" s="86"/>
      <c r="Q13" s="87"/>
      <c r="R13" s="88">
        <f t="shared" ref="R13:R17" si="1">IF(OR(L13=2016,AND(L13&gt;=2017,M13&lt;=66)),ROUND(P13,0)*ROUND(Q13,0),IF(AND(L13&gt;=2017,M13=67),ROUND(ROUND(P13,0)*ROUND(Q13,0)/2,0),0))</f>
        <v>0</v>
      </c>
      <c r="S13" s="120"/>
      <c r="T13" s="89">
        <f>IF(OR(K13="",L13="",N13="",S13="",S13&lt;10,AND(L13&gt;=2017,OR(M13=66,M13=67))),0,IF(OR(L13=2016,AND(L13&gt;=2017,M13&gt;=60,M13&lt;=65)),VLOOKUP(ROUND(N13,0),'Tabla Bonificación Antiguedad'!$B$4:$AB$49,MATCH(ROUND(S13,0),'Tabla Bonificación Antiguedad'!$B$4:$AB$4),FALSE)))</f>
        <v>0</v>
      </c>
      <c r="U13" s="104">
        <f t="shared" ref="U13:U17" si="2">R13+T13</f>
        <v>0</v>
      </c>
    </row>
    <row r="14" spans="1:23" ht="20.100000000000001" customHeight="1" x14ac:dyDescent="0.25">
      <c r="A14" s="136"/>
      <c r="B14" s="69"/>
      <c r="C14" s="41"/>
      <c r="D14" s="70"/>
      <c r="E14" s="71"/>
      <c r="F14" s="41"/>
      <c r="G14" s="72"/>
      <c r="H14" s="72"/>
      <c r="I14" s="72"/>
      <c r="J14" s="41"/>
      <c r="K14" s="42"/>
      <c r="L14" s="144">
        <v>2016</v>
      </c>
      <c r="M14" s="43">
        <f t="shared" si="0"/>
        <v>0</v>
      </c>
      <c r="N14" s="124"/>
      <c r="O14" s="90"/>
      <c r="P14" s="71"/>
      <c r="Q14" s="91"/>
      <c r="R14" s="92">
        <f t="shared" si="1"/>
        <v>0</v>
      </c>
      <c r="S14" s="121"/>
      <c r="T14" s="93">
        <f>IF(OR(K14="",L14="",N14="",S14="",S14&lt;10,AND(L14&gt;=2017,OR(M14=66,M14=67))),0,IF(OR(L14=2016,AND(L14&gt;=2017,M14&gt;=60,M14&lt;=65)),VLOOKUP(ROUND(N14,0),'Tabla Bonificación Antiguedad'!$B$4:$AB$49,MATCH(ROUND(S14,0),'Tabla Bonificación Antiguedad'!$B$4:$AB$4),FALSE)))</f>
        <v>0</v>
      </c>
      <c r="U14" s="106">
        <f t="shared" si="2"/>
        <v>0</v>
      </c>
    </row>
    <row r="15" spans="1:23" ht="20.100000000000001" customHeight="1" x14ac:dyDescent="0.25">
      <c r="A15" s="136"/>
      <c r="B15" s="69"/>
      <c r="C15" s="41"/>
      <c r="D15" s="70"/>
      <c r="E15" s="71"/>
      <c r="F15" s="41"/>
      <c r="G15" s="72"/>
      <c r="H15" s="72"/>
      <c r="I15" s="72"/>
      <c r="J15" s="41"/>
      <c r="K15" s="42"/>
      <c r="L15" s="145">
        <v>2016</v>
      </c>
      <c r="M15" s="44">
        <f t="shared" si="0"/>
        <v>0</v>
      </c>
      <c r="N15" s="124"/>
      <c r="O15" s="90"/>
      <c r="P15" s="71"/>
      <c r="Q15" s="91"/>
      <c r="R15" s="92">
        <f t="shared" si="1"/>
        <v>0</v>
      </c>
      <c r="S15" s="121"/>
      <c r="T15" s="93">
        <f>IF(OR(K15="",L15="",N15="",S15="",S15&lt;10,AND(L15&gt;=2017,OR(M15=66,M15=67))),0,IF(OR(L15=2016,AND(L15&gt;=2017,M15&gt;=60,M15&lt;=65)),VLOOKUP(ROUND(N15,0),'Tabla Bonificación Antiguedad'!$B$4:$AB$49,MATCH(ROUND(S15,0),'Tabla Bonificación Antiguedad'!$B$4:$AB$4),FALSE)))</f>
        <v>0</v>
      </c>
      <c r="U15" s="106">
        <f t="shared" si="2"/>
        <v>0</v>
      </c>
    </row>
    <row r="16" spans="1:23" ht="20.100000000000001" customHeight="1" x14ac:dyDescent="0.25">
      <c r="A16" s="136"/>
      <c r="B16" s="69"/>
      <c r="C16" s="41"/>
      <c r="D16" s="70"/>
      <c r="E16" s="71"/>
      <c r="F16" s="41"/>
      <c r="G16" s="72"/>
      <c r="H16" s="72"/>
      <c r="I16" s="72"/>
      <c r="J16" s="41"/>
      <c r="K16" s="42"/>
      <c r="L16" s="145">
        <v>2016</v>
      </c>
      <c r="M16" s="44">
        <f t="shared" si="0"/>
        <v>0</v>
      </c>
      <c r="N16" s="124"/>
      <c r="O16" s="90"/>
      <c r="P16" s="71"/>
      <c r="Q16" s="91"/>
      <c r="R16" s="92">
        <f t="shared" si="1"/>
        <v>0</v>
      </c>
      <c r="S16" s="121"/>
      <c r="T16" s="93">
        <f>IF(OR(K16="",L16="",N16="",S16="",S16&lt;10,AND(L16&gt;=2017,OR(M16=66,M16=67))),0,IF(OR(L16=2016,AND(L16&gt;=2017,M16&gt;=60,M16&lt;=65)),VLOOKUP(ROUND(N16,0),'Tabla Bonificación Antiguedad'!$B$4:$AB$49,MATCH(ROUND(S16,0),'Tabla Bonificación Antiguedad'!$B$4:$AB$4),FALSE)))</f>
        <v>0</v>
      </c>
      <c r="U16" s="106">
        <f t="shared" si="2"/>
        <v>0</v>
      </c>
    </row>
    <row r="17" spans="1:21" ht="20.100000000000001" customHeight="1" x14ac:dyDescent="0.25">
      <c r="A17" s="136"/>
      <c r="B17" s="69"/>
      <c r="C17" s="41"/>
      <c r="D17" s="70"/>
      <c r="E17" s="71"/>
      <c r="F17" s="41"/>
      <c r="G17" s="72"/>
      <c r="H17" s="72"/>
      <c r="I17" s="72"/>
      <c r="J17" s="41"/>
      <c r="K17" s="42"/>
      <c r="L17" s="145">
        <v>2016</v>
      </c>
      <c r="M17" s="44">
        <f t="shared" si="0"/>
        <v>0</v>
      </c>
      <c r="N17" s="124"/>
      <c r="O17" s="90"/>
      <c r="P17" s="71"/>
      <c r="Q17" s="91"/>
      <c r="R17" s="92">
        <f t="shared" si="1"/>
        <v>0</v>
      </c>
      <c r="S17" s="121"/>
      <c r="T17" s="93">
        <f>IF(OR(K17="",L17="",N17="",S17="",S17&lt;10,AND(L17&gt;=2017,OR(M17=66,M17=67))),0,IF(OR(L17=2016,AND(L17&gt;=2017,M17&gt;=60,M17&lt;=65)),VLOOKUP(ROUND(N17,0),'Tabla Bonificación Antiguedad'!$B$4:$AB$49,MATCH(ROUND(S17,0),'Tabla Bonificación Antiguedad'!$B$4:$AB$4),FALSE)))</f>
        <v>0</v>
      </c>
      <c r="U17" s="106">
        <f t="shared" si="2"/>
        <v>0</v>
      </c>
    </row>
    <row r="18" spans="1:21" ht="20.100000000000001" customHeight="1" x14ac:dyDescent="0.25">
      <c r="A18" s="136"/>
      <c r="B18" s="69"/>
      <c r="C18" s="41"/>
      <c r="D18" s="70"/>
      <c r="E18" s="71"/>
      <c r="F18" s="41"/>
      <c r="G18" s="72"/>
      <c r="H18" s="72"/>
      <c r="I18" s="72"/>
      <c r="J18" s="41"/>
      <c r="K18" s="42"/>
      <c r="L18" s="145">
        <v>2016</v>
      </c>
      <c r="M18" s="44">
        <f t="shared" ref="M18:M21" si="3">IF(OR(K18="",L18=""),0,L18-YEAR(K18))</f>
        <v>0</v>
      </c>
      <c r="N18" s="124"/>
      <c r="O18" s="90"/>
      <c r="P18" s="71"/>
      <c r="Q18" s="91"/>
      <c r="R18" s="92">
        <f t="shared" ref="R18:R21" si="4">IF(OR(L18=2016,AND(L18&gt;=2017,M18&lt;=66)),ROUND(P18,0)*ROUND(Q18,0),IF(AND(L18&gt;=2017,M18=67),ROUND(ROUND(P18,0)*ROUND(Q18,0)/2,0),0))</f>
        <v>0</v>
      </c>
      <c r="S18" s="121"/>
      <c r="T18" s="93">
        <f>IF(OR(K18="",L18="",N18="",S18="",S18&lt;10,AND(L18&gt;=2017,OR(M18=66,M18=67))),0,IF(OR(L18=2016,AND(L18&gt;=2017,M18&gt;=60,M18&lt;=65)),VLOOKUP(ROUND(N18,0),'Tabla Bonificación Antiguedad'!$B$4:$AB$49,MATCH(ROUND(S18,0),'Tabla Bonificación Antiguedad'!$B$4:$AB$4),FALSE)))</f>
        <v>0</v>
      </c>
      <c r="U18" s="106">
        <f t="shared" ref="U18:U21" si="5">R18+T18</f>
        <v>0</v>
      </c>
    </row>
    <row r="19" spans="1:21" ht="20.100000000000001" customHeight="1" x14ac:dyDescent="0.25">
      <c r="A19" s="136"/>
      <c r="B19" s="69"/>
      <c r="C19" s="41"/>
      <c r="D19" s="70"/>
      <c r="E19" s="71"/>
      <c r="F19" s="41"/>
      <c r="G19" s="72"/>
      <c r="H19" s="72"/>
      <c r="I19" s="72"/>
      <c r="J19" s="41"/>
      <c r="K19" s="42"/>
      <c r="L19" s="145">
        <v>2016</v>
      </c>
      <c r="M19" s="44">
        <f t="shared" si="3"/>
        <v>0</v>
      </c>
      <c r="N19" s="124"/>
      <c r="O19" s="90"/>
      <c r="P19" s="71"/>
      <c r="Q19" s="91"/>
      <c r="R19" s="92">
        <f t="shared" si="4"/>
        <v>0</v>
      </c>
      <c r="S19" s="121"/>
      <c r="T19" s="93">
        <f>IF(OR(K19="",L19="",N19="",S19="",S19&lt;10,AND(L19&gt;=2017,OR(M19=66,M19=67))),0,IF(OR(L19=2016,AND(L19&gt;=2017,M19&gt;=60,M19&lt;=65)),VLOOKUP(ROUND(N19,0),'Tabla Bonificación Antiguedad'!$B$4:$AB$49,MATCH(ROUND(S19,0),'Tabla Bonificación Antiguedad'!$B$4:$AB$4),FALSE)))</f>
        <v>0</v>
      </c>
      <c r="U19" s="106">
        <f t="shared" si="5"/>
        <v>0</v>
      </c>
    </row>
    <row r="20" spans="1:21" ht="20.100000000000001" customHeight="1" x14ac:dyDescent="0.25">
      <c r="A20" s="136"/>
      <c r="B20" s="69"/>
      <c r="C20" s="41"/>
      <c r="D20" s="70"/>
      <c r="E20" s="71"/>
      <c r="F20" s="41"/>
      <c r="G20" s="72"/>
      <c r="H20" s="72"/>
      <c r="I20" s="72"/>
      <c r="J20" s="41"/>
      <c r="K20" s="42"/>
      <c r="L20" s="145">
        <v>2016</v>
      </c>
      <c r="M20" s="44">
        <f t="shared" si="3"/>
        <v>0</v>
      </c>
      <c r="N20" s="124"/>
      <c r="O20" s="90"/>
      <c r="P20" s="71"/>
      <c r="Q20" s="91"/>
      <c r="R20" s="92">
        <f t="shared" si="4"/>
        <v>0</v>
      </c>
      <c r="S20" s="121"/>
      <c r="T20" s="93">
        <f>IF(OR(K20="",L20="",N20="",S20="",S20&lt;10,AND(L20&gt;=2017,OR(M20=66,M20=67))),0,IF(OR(L20=2016,AND(L20&gt;=2017,M20&gt;=60,M20&lt;=65)),VLOOKUP(ROUND(N20,0),'Tabla Bonificación Antiguedad'!$B$4:$AB$49,MATCH(ROUND(S20,0),'Tabla Bonificación Antiguedad'!$B$4:$AB$4),FALSE)))</f>
        <v>0</v>
      </c>
      <c r="U20" s="106">
        <f t="shared" si="5"/>
        <v>0</v>
      </c>
    </row>
    <row r="21" spans="1:21" ht="20.100000000000001" customHeight="1" thickBot="1" x14ac:dyDescent="0.3">
      <c r="A21" s="136"/>
      <c r="B21" s="73"/>
      <c r="C21" s="45"/>
      <c r="D21" s="74"/>
      <c r="E21" s="75"/>
      <c r="F21" s="45"/>
      <c r="G21" s="76"/>
      <c r="H21" s="76"/>
      <c r="I21" s="76"/>
      <c r="J21" s="45"/>
      <c r="K21" s="46"/>
      <c r="L21" s="146">
        <v>2016</v>
      </c>
      <c r="M21" s="47">
        <f t="shared" si="3"/>
        <v>0</v>
      </c>
      <c r="N21" s="125"/>
      <c r="O21" s="94"/>
      <c r="P21" s="75"/>
      <c r="Q21" s="95"/>
      <c r="R21" s="96">
        <f t="shared" si="4"/>
        <v>0</v>
      </c>
      <c r="S21" s="122"/>
      <c r="T21" s="97">
        <f>IF(OR(K21="",L21="",N21="",S21="",S21&lt;10,AND(L21&gt;=2017,OR(M21=66,M21=67))),0,IF(OR(L21=2016,AND(L21&gt;=2017,M21&gt;=60,M21&lt;=65)),VLOOKUP(ROUND(N21,0),'Tabla Bonificación Antiguedad'!$B$4:$AB$49,MATCH(ROUND(S21,0),'Tabla Bonificación Antiguedad'!$B$4:$AB$4),FALSE)))</f>
        <v>0</v>
      </c>
      <c r="U21" s="114">
        <f t="shared" si="5"/>
        <v>0</v>
      </c>
    </row>
    <row r="22" spans="1:21" ht="20.100000000000001" customHeight="1" thickBot="1" x14ac:dyDescent="0.3">
      <c r="A22" s="136"/>
      <c r="B22" s="136"/>
      <c r="C22" s="140"/>
      <c r="D22" s="136"/>
      <c r="E22" s="136"/>
      <c r="F22" s="140"/>
      <c r="I22" s="141"/>
      <c r="J22" s="98"/>
      <c r="K22" s="99"/>
      <c r="L22" s="99"/>
      <c r="M22" s="100" t="s">
        <v>58</v>
      </c>
      <c r="N22" s="89">
        <f>COUNTIF(N13:N21,"&gt;0")</f>
        <v>0</v>
      </c>
      <c r="O22" s="136"/>
      <c r="P22" s="136"/>
      <c r="Q22" s="141" t="s">
        <v>49</v>
      </c>
      <c r="R22" s="133">
        <f>SUM(R13:R21)</f>
        <v>0</v>
      </c>
      <c r="S22" s="136"/>
      <c r="T22" s="134">
        <f>SUM(T13:T21)</f>
        <v>0</v>
      </c>
      <c r="U22" s="134">
        <f>SUM(U13:U21)</f>
        <v>0</v>
      </c>
    </row>
    <row r="23" spans="1:21" ht="20.100000000000001" customHeight="1" thickBot="1" x14ac:dyDescent="0.3">
      <c r="A23" s="136"/>
      <c r="B23" s="136"/>
      <c r="C23" s="140"/>
      <c r="D23" s="136"/>
      <c r="E23" s="136"/>
      <c r="F23" s="140"/>
      <c r="I23" s="142"/>
      <c r="J23" s="101"/>
      <c r="K23" s="102"/>
      <c r="L23" s="102"/>
      <c r="M23" s="103" t="s">
        <v>53</v>
      </c>
      <c r="N23" s="97">
        <f>SUM(N13:N21)</f>
        <v>0</v>
      </c>
      <c r="O23" s="136"/>
      <c r="P23" s="136"/>
      <c r="Q23" s="39" t="s">
        <v>51</v>
      </c>
      <c r="R23" s="105">
        <v>0</v>
      </c>
      <c r="S23" s="136"/>
      <c r="T23" s="136"/>
      <c r="U23" s="136"/>
    </row>
    <row r="24" spans="1:21" ht="20.100000000000001" customHeight="1" x14ac:dyDescent="0.25">
      <c r="A24" s="136"/>
      <c r="B24" s="136"/>
      <c r="C24" s="140"/>
      <c r="D24" s="136"/>
      <c r="E24" s="136"/>
      <c r="F24" s="140"/>
      <c r="I24" s="142"/>
      <c r="J24" s="142"/>
      <c r="K24" s="142"/>
      <c r="L24" s="142"/>
      <c r="M24" s="142"/>
      <c r="N24" s="141"/>
      <c r="O24" s="136"/>
      <c r="P24" s="136"/>
      <c r="Q24" s="39" t="s">
        <v>52</v>
      </c>
      <c r="R24" s="106">
        <f>R22-R23</f>
        <v>0</v>
      </c>
      <c r="S24" s="136"/>
      <c r="T24" s="136"/>
      <c r="U24" s="136"/>
    </row>
    <row r="25" spans="1:21" ht="20.100000000000001" customHeight="1" thickBot="1" x14ac:dyDescent="0.3">
      <c r="A25" s="136"/>
      <c r="B25" s="136"/>
      <c r="C25" s="140"/>
      <c r="D25" s="136"/>
      <c r="E25" s="136"/>
      <c r="F25" s="140"/>
      <c r="I25" s="142"/>
      <c r="J25" s="142"/>
      <c r="K25" s="142"/>
      <c r="L25" s="142"/>
      <c r="M25" s="142"/>
      <c r="N25" s="136"/>
      <c r="O25" s="136"/>
      <c r="P25" s="136"/>
      <c r="Q25" s="39" t="s">
        <v>47</v>
      </c>
      <c r="R25" s="110">
        <v>144</v>
      </c>
      <c r="S25" s="136"/>
      <c r="T25" s="136"/>
      <c r="U25" s="136"/>
    </row>
    <row r="26" spans="1:21" ht="20.100000000000001" customHeight="1" x14ac:dyDescent="0.25">
      <c r="A26" s="136"/>
      <c r="B26" s="107" t="s">
        <v>54</v>
      </c>
      <c r="C26" s="108"/>
      <c r="D26" s="108"/>
      <c r="E26" s="108"/>
      <c r="F26" s="108"/>
      <c r="G26" s="108"/>
      <c r="H26" s="109"/>
      <c r="I26" s="142"/>
      <c r="J26" s="142"/>
      <c r="K26" s="142"/>
      <c r="L26" s="142"/>
      <c r="M26" s="142"/>
      <c r="N26" s="136"/>
      <c r="O26" s="136"/>
      <c r="P26" s="136"/>
      <c r="Q26" s="136"/>
      <c r="R26" s="136"/>
      <c r="S26" s="136"/>
      <c r="T26" s="136"/>
      <c r="U26" s="136"/>
    </row>
    <row r="27" spans="1:21" ht="20.100000000000001" customHeight="1" x14ac:dyDescent="0.25">
      <c r="A27" s="136"/>
      <c r="B27" s="111"/>
      <c r="C27" s="36" t="s">
        <v>11</v>
      </c>
      <c r="D27" s="135"/>
      <c r="E27" s="32"/>
      <c r="F27" s="32"/>
      <c r="G27" s="32"/>
      <c r="H27" s="113"/>
      <c r="I27" s="136"/>
      <c r="J27" s="136"/>
      <c r="K27" s="136"/>
      <c r="L27" s="136"/>
      <c r="M27" s="140"/>
      <c r="N27" s="141"/>
      <c r="O27" s="136"/>
      <c r="P27" s="136"/>
      <c r="Q27" s="136"/>
      <c r="R27" s="136"/>
      <c r="S27" s="136"/>
    </row>
    <row r="28" spans="1:21" ht="20.100000000000001" customHeight="1" x14ac:dyDescent="0.25">
      <c r="A28" s="136"/>
      <c r="B28" s="111"/>
      <c r="C28" s="36" t="s">
        <v>18</v>
      </c>
      <c r="D28" s="112"/>
      <c r="E28" s="32"/>
      <c r="F28" s="32"/>
      <c r="G28" s="32"/>
      <c r="H28" s="113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  <row r="29" spans="1:21" ht="20.100000000000001" customHeight="1" thickBot="1" x14ac:dyDescent="0.3">
      <c r="A29" s="136"/>
      <c r="B29" s="101"/>
      <c r="C29" s="103" t="s">
        <v>19</v>
      </c>
      <c r="D29" s="115"/>
      <c r="E29" s="102"/>
      <c r="F29" s="102"/>
      <c r="G29" s="102"/>
      <c r="H29" s="11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</row>
    <row r="30" spans="1:21" s="29" customFormat="1" ht="20.100000000000001" customHeight="1" x14ac:dyDescent="0.25">
      <c r="C30" s="39"/>
      <c r="N30" s="117"/>
      <c r="O30" s="117"/>
      <c r="P30" s="117"/>
      <c r="Q30" s="117"/>
      <c r="R30" s="117"/>
      <c r="S30" s="117"/>
      <c r="T30" s="117"/>
      <c r="U30" s="117"/>
    </row>
    <row r="31" spans="1:21" s="29" customFormat="1" ht="20.100000000000001" customHeight="1" thickBot="1" x14ac:dyDescent="0.3">
      <c r="N31" s="117"/>
      <c r="O31" s="117"/>
      <c r="P31" s="118"/>
      <c r="Q31" s="118"/>
      <c r="R31" s="118"/>
      <c r="S31" s="118"/>
      <c r="T31" s="118"/>
      <c r="U31" s="118"/>
    </row>
    <row r="32" spans="1:21" s="29" customFormat="1" ht="20.100000000000001" customHeight="1" x14ac:dyDescent="0.25">
      <c r="N32" s="117"/>
      <c r="O32" s="117"/>
      <c r="P32" s="117"/>
      <c r="Q32" s="117"/>
      <c r="R32" s="117"/>
      <c r="S32" s="117"/>
      <c r="T32" s="119" t="s">
        <v>55</v>
      </c>
      <c r="U32" s="117"/>
    </row>
    <row r="33" s="29" customFormat="1" ht="20.100000000000001" customHeight="1" x14ac:dyDescent="0.25"/>
    <row r="34" s="29" customFormat="1" ht="20.100000000000001" customHeight="1" x14ac:dyDescent="0.25"/>
    <row r="35" s="29" customFormat="1" ht="20.100000000000001" customHeight="1" x14ac:dyDescent="0.25"/>
  </sheetData>
  <sheetProtection algorithmName="SHA-512" hashValue="4RwtqfHywfClDRzTw5ascKaFCdXQtYPECksV9G1ON18vQunwUiivADInyHb1iLyOlm6uBgTkkztVUvljsa0G8g==" saltValue="xRppzdjql2ppFCSGLGSnLw==" spinCount="100000" sheet="1" objects="1" scenarios="1"/>
  <sortState xmlns:xlrd2="http://schemas.microsoft.com/office/spreadsheetml/2017/richdata2" ref="A15:W17">
    <sortCondition ref="G15:G17"/>
    <sortCondition ref="H15:H17"/>
    <sortCondition ref="I15:I17"/>
  </sortState>
  <mergeCells count="19">
    <mergeCell ref="E10:E12"/>
    <mergeCell ref="F10:F12"/>
    <mergeCell ref="I10:I12"/>
    <mergeCell ref="L10:L11"/>
    <mergeCell ref="B10:B12"/>
    <mergeCell ref="C10:C12"/>
    <mergeCell ref="D10:D12"/>
    <mergeCell ref="K10:K11"/>
    <mergeCell ref="O10:O11"/>
    <mergeCell ref="M10:M12"/>
    <mergeCell ref="N10:N12"/>
    <mergeCell ref="G10:G12"/>
    <mergeCell ref="H10:H12"/>
    <mergeCell ref="T10:T12"/>
    <mergeCell ref="U10:U12"/>
    <mergeCell ref="P10:P12"/>
    <mergeCell ref="Q10:Q12"/>
    <mergeCell ref="R10:R12"/>
    <mergeCell ref="S10:S12"/>
  </mergeCells>
  <pageMargins left="0.23622047244094491" right="0.23622047244094491" top="0.74803149606299213" bottom="0.74803149606299213" header="0.31496062992125984" footer="0.31496062992125984"/>
  <pageSetup paperSize="14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2BB9-F3AA-40CE-B9B7-D1BC396FA546}">
  <dimension ref="A1:AC52"/>
  <sheetViews>
    <sheetView topLeftCell="G1" workbookViewId="0">
      <selection activeCell="O1" sqref="O1"/>
    </sheetView>
  </sheetViews>
  <sheetFormatPr baseColWidth="10" defaultRowHeight="15" x14ac:dyDescent="0.25"/>
  <cols>
    <col min="1" max="1" width="6.140625" bestFit="1" customWidth="1"/>
    <col min="29" max="29" width="6.140625" bestFit="1" customWidth="1"/>
  </cols>
  <sheetData>
    <row r="1" spans="2:29" x14ac:dyDescent="0.25">
      <c r="B1" s="1" t="s">
        <v>21</v>
      </c>
      <c r="L1" s="28" t="s">
        <v>31</v>
      </c>
      <c r="M1" s="48">
        <v>43524</v>
      </c>
      <c r="N1" s="143">
        <v>27556.9</v>
      </c>
      <c r="O1" s="53"/>
      <c r="P1" s="54"/>
      <c r="Q1" s="54"/>
      <c r="R1" s="55"/>
    </row>
    <row r="2" spans="2:29" ht="15.75" thickBot="1" x14ac:dyDescent="0.3">
      <c r="B2" s="1" t="s">
        <v>20</v>
      </c>
    </row>
    <row r="3" spans="2:29" x14ac:dyDescent="0.25">
      <c r="B3" s="19" t="s">
        <v>24</v>
      </c>
      <c r="C3" s="20"/>
      <c r="D3" s="20" t="s">
        <v>29</v>
      </c>
      <c r="E3" s="20"/>
      <c r="F3" s="20"/>
      <c r="G3" s="51"/>
      <c r="H3" s="20"/>
      <c r="I3" s="52" t="s">
        <v>30</v>
      </c>
      <c r="J3" s="20"/>
      <c r="K3" s="20"/>
      <c r="L3" s="51"/>
      <c r="M3" s="21"/>
      <c r="N3" s="21"/>
      <c r="O3" s="21"/>
      <c r="P3" s="21"/>
      <c r="Q3" s="22" t="s">
        <v>25</v>
      </c>
      <c r="R3" s="23" t="s">
        <v>26</v>
      </c>
      <c r="S3" s="24" t="s">
        <v>27</v>
      </c>
      <c r="T3" s="20"/>
      <c r="U3" s="20"/>
      <c r="V3" s="25"/>
      <c r="W3" s="25"/>
      <c r="X3" s="25"/>
      <c r="Y3" s="25"/>
      <c r="Z3" s="25"/>
      <c r="AA3" s="25"/>
      <c r="AB3" s="26"/>
    </row>
    <row r="4" spans="2:29" ht="15.75" thickBot="1" x14ac:dyDescent="0.3">
      <c r="B4" s="3" t="s">
        <v>23</v>
      </c>
      <c r="C4" s="4">
        <v>10</v>
      </c>
      <c r="D4" s="4">
        <v>11</v>
      </c>
      <c r="E4" s="4">
        <v>12</v>
      </c>
      <c r="F4" s="4">
        <v>13</v>
      </c>
      <c r="G4" s="4">
        <v>14</v>
      </c>
      <c r="H4" s="5">
        <v>15</v>
      </c>
      <c r="I4" s="5">
        <v>16</v>
      </c>
      <c r="J4" s="5">
        <v>17</v>
      </c>
      <c r="K4" s="5">
        <v>18</v>
      </c>
      <c r="L4" s="5">
        <v>19</v>
      </c>
      <c r="M4" s="5">
        <v>20</v>
      </c>
      <c r="N4" s="5">
        <v>21</v>
      </c>
      <c r="O4" s="5">
        <v>22</v>
      </c>
      <c r="P4" s="5">
        <v>23</v>
      </c>
      <c r="Q4" s="5">
        <v>24</v>
      </c>
      <c r="R4" s="5">
        <v>25</v>
      </c>
      <c r="S4" s="5">
        <v>26</v>
      </c>
      <c r="T4" s="5">
        <v>27</v>
      </c>
      <c r="U4" s="5">
        <v>28</v>
      </c>
      <c r="V4" s="6">
        <v>29</v>
      </c>
      <c r="W4" s="6">
        <v>30</v>
      </c>
      <c r="X4" s="6">
        <v>31</v>
      </c>
      <c r="Y4" s="6">
        <v>32</v>
      </c>
      <c r="Z4" s="6">
        <v>33</v>
      </c>
      <c r="AA4" s="6">
        <v>34</v>
      </c>
      <c r="AB4" s="7">
        <v>35</v>
      </c>
      <c r="AC4" s="27" t="s">
        <v>28</v>
      </c>
    </row>
    <row r="5" spans="2:29" x14ac:dyDescent="0.25">
      <c r="B5" s="56">
        <v>45</v>
      </c>
      <c r="C5" s="57">
        <f>ROUND($N$1*'Tabla en UF'!C5,0)</f>
        <v>2204552</v>
      </c>
      <c r="D5" s="57">
        <f>ROUND($N$1*'Tabla en UF'!D5,0)</f>
        <v>2204552</v>
      </c>
      <c r="E5" s="57">
        <f>ROUND($N$1*'Tabla en UF'!E5,0)</f>
        <v>2204552</v>
      </c>
      <c r="F5" s="57">
        <f>ROUND($N$1*'Tabla en UF'!F5,0)</f>
        <v>2204552</v>
      </c>
      <c r="G5" s="57">
        <f>ROUND($N$1*'Tabla en UF'!G5,0)</f>
        <v>2204552</v>
      </c>
      <c r="H5" s="58">
        <f>ROUND($N$1*'Tabla en UF'!H5,0)</f>
        <v>3720182</v>
      </c>
      <c r="I5" s="58">
        <f>ROUND($N$1*'Tabla en UF'!I5,0)</f>
        <v>3720182</v>
      </c>
      <c r="J5" s="58">
        <f>ROUND($N$1*'Tabla en UF'!J5,0)</f>
        <v>3720182</v>
      </c>
      <c r="K5" s="58">
        <f>ROUND($N$1*'Tabla en UF'!K5,0)</f>
        <v>3720182</v>
      </c>
      <c r="L5" s="58">
        <f>ROUND($N$1*'Tabla en UF'!L5,0)</f>
        <v>3720182</v>
      </c>
      <c r="M5" s="58">
        <f>ROUND($N$1*'Tabla en UF'!M5,0)</f>
        <v>4546889</v>
      </c>
      <c r="N5" s="58">
        <f>ROUND($N$1*'Tabla en UF'!N5,0)</f>
        <v>4960242</v>
      </c>
      <c r="O5" s="58">
        <f>ROUND($N$1*'Tabla en UF'!O5,0)</f>
        <v>5373596</v>
      </c>
      <c r="P5" s="58">
        <f>ROUND($N$1*'Tabla en UF'!P5,0)</f>
        <v>5786949</v>
      </c>
      <c r="Q5" s="58">
        <f>ROUND($N$1*'Tabla en UF'!Q5,0)</f>
        <v>6200303</v>
      </c>
      <c r="R5" s="58">
        <f>ROUND($N$1*'Tabla en UF'!R5,0)</f>
        <v>7027010</v>
      </c>
      <c r="S5" s="58">
        <f>ROUND($N$1*'Tabla en UF'!S5,0)</f>
        <v>7991501</v>
      </c>
      <c r="T5" s="58">
        <f>ROUND($N$1*'Tabla en UF'!T5,0)</f>
        <v>8818208</v>
      </c>
      <c r="U5" s="58">
        <f>ROUND($N$1*'Tabla en UF'!U5,0)</f>
        <v>9644915</v>
      </c>
      <c r="V5" s="59">
        <f>ROUND($N$1*'Tabla en UF'!V5,0)</f>
        <v>10471622</v>
      </c>
      <c r="W5" s="59">
        <f>ROUND($N$1*'Tabla en UF'!W5,0)</f>
        <v>10747191</v>
      </c>
      <c r="X5" s="59">
        <f>ROUND($N$1*'Tabla en UF'!X5,0)</f>
        <v>11573898</v>
      </c>
      <c r="Y5" s="59">
        <f>ROUND($N$1*'Tabla en UF'!Y5,0)</f>
        <v>12400605</v>
      </c>
      <c r="Z5" s="59">
        <f>ROUND($N$1*'Tabla en UF'!Z5,0)</f>
        <v>13227312</v>
      </c>
      <c r="AA5" s="59">
        <f>ROUND($N$1*'Tabla en UF'!AA5,0)</f>
        <v>14054019</v>
      </c>
      <c r="AB5" s="60">
        <f>ROUND($N$1*'Tabla en UF'!AB5,0)</f>
        <v>15431864</v>
      </c>
      <c r="AC5" s="27"/>
    </row>
    <row r="6" spans="2:29" x14ac:dyDescent="0.25">
      <c r="B6" s="8">
        <v>44</v>
      </c>
      <c r="C6" s="9">
        <f>ROUND($N$1*'Tabla en UF'!C6,0)</f>
        <v>2204552</v>
      </c>
      <c r="D6" s="9">
        <f>ROUND($N$1*'Tabla en UF'!D6,0)</f>
        <v>2204552</v>
      </c>
      <c r="E6" s="9">
        <f>ROUND($N$1*'Tabla en UF'!E6,0)</f>
        <v>2204552</v>
      </c>
      <c r="F6" s="9">
        <f>ROUND($N$1*'Tabla en UF'!F6,0)</f>
        <v>2204552</v>
      </c>
      <c r="G6" s="9">
        <f>ROUND($N$1*'Tabla en UF'!G6,0)</f>
        <v>2204552</v>
      </c>
      <c r="H6" s="10">
        <f>ROUND($N$1*'Tabla en UF'!H6,0)</f>
        <v>3720182</v>
      </c>
      <c r="I6" s="10">
        <f>ROUND($N$1*'Tabla en UF'!I6,0)</f>
        <v>3720182</v>
      </c>
      <c r="J6" s="10">
        <f>ROUND($N$1*'Tabla en UF'!J6,0)</f>
        <v>3720182</v>
      </c>
      <c r="K6" s="10">
        <f>ROUND($N$1*'Tabla en UF'!K6,0)</f>
        <v>3720182</v>
      </c>
      <c r="L6" s="10">
        <f>ROUND($N$1*'Tabla en UF'!L6,0)</f>
        <v>3720182</v>
      </c>
      <c r="M6" s="10">
        <f>ROUND($N$1*'Tabla en UF'!M6,0)</f>
        <v>4546889</v>
      </c>
      <c r="N6" s="10">
        <f>ROUND($N$1*'Tabla en UF'!N6,0)</f>
        <v>4960242</v>
      </c>
      <c r="O6" s="10">
        <f>ROUND($N$1*'Tabla en UF'!O6,0)</f>
        <v>5373596</v>
      </c>
      <c r="P6" s="10">
        <f>ROUND($N$1*'Tabla en UF'!P6,0)</f>
        <v>5786949</v>
      </c>
      <c r="Q6" s="10">
        <f>ROUND($N$1*'Tabla en UF'!Q6,0)</f>
        <v>6200303</v>
      </c>
      <c r="R6" s="10">
        <f>ROUND($N$1*'Tabla en UF'!R6,0)</f>
        <v>7027010</v>
      </c>
      <c r="S6" s="10">
        <f>ROUND($N$1*'Tabla en UF'!S6,0)</f>
        <v>7991501</v>
      </c>
      <c r="T6" s="10">
        <f>ROUND($N$1*'Tabla en UF'!T6,0)</f>
        <v>8818208</v>
      </c>
      <c r="U6" s="10">
        <f>ROUND($N$1*'Tabla en UF'!U6,0)</f>
        <v>9644915</v>
      </c>
      <c r="V6" s="49">
        <f>ROUND($N$1*'Tabla en UF'!V6,0)</f>
        <v>10471622</v>
      </c>
      <c r="W6" s="49">
        <f>ROUND($N$1*'Tabla en UF'!W6,0)</f>
        <v>10747191</v>
      </c>
      <c r="X6" s="49">
        <f>ROUND($N$1*'Tabla en UF'!X6,0)</f>
        <v>11573898</v>
      </c>
      <c r="Y6" s="49">
        <f>ROUND($N$1*'Tabla en UF'!Y6,0)</f>
        <v>12400605</v>
      </c>
      <c r="Z6" s="49">
        <f>ROUND($N$1*'Tabla en UF'!Z6,0)</f>
        <v>13227312</v>
      </c>
      <c r="AA6" s="49">
        <f>ROUND($N$1*'Tabla en UF'!AA6,0)</f>
        <v>14054019</v>
      </c>
      <c r="AB6" s="50">
        <f>ROUND($N$1*'Tabla en UF'!AB6,0)</f>
        <v>15431864</v>
      </c>
    </row>
    <row r="7" spans="2:29" x14ac:dyDescent="0.25">
      <c r="B7" s="11">
        <v>43</v>
      </c>
      <c r="C7" s="9">
        <f>ROUND($N$1*'Tabla en UF'!C7,0)</f>
        <v>2154454</v>
      </c>
      <c r="D7" s="9">
        <f>ROUND($N$1*'Tabla en UF'!D7,0)</f>
        <v>2154454</v>
      </c>
      <c r="E7" s="9">
        <f>ROUND($N$1*'Tabla en UF'!E7,0)</f>
        <v>2154454</v>
      </c>
      <c r="F7" s="9">
        <f>ROUND($N$1*'Tabla en UF'!F7,0)</f>
        <v>2154454</v>
      </c>
      <c r="G7" s="9">
        <f>ROUND($N$1*'Tabla en UF'!G7,0)</f>
        <v>2154454</v>
      </c>
      <c r="H7" s="10">
        <f>ROUND($N$1*'Tabla en UF'!H7,0)</f>
        <v>3635637</v>
      </c>
      <c r="I7" s="10">
        <f>ROUND($N$1*'Tabla en UF'!I7,0)</f>
        <v>3635637</v>
      </c>
      <c r="J7" s="10">
        <f>ROUND($N$1*'Tabla en UF'!J7,0)</f>
        <v>3635637</v>
      </c>
      <c r="K7" s="10">
        <f>ROUND($N$1*'Tabla en UF'!K7,0)</f>
        <v>3635637</v>
      </c>
      <c r="L7" s="10">
        <f>ROUND($N$1*'Tabla en UF'!L7,0)</f>
        <v>3635637</v>
      </c>
      <c r="M7" s="10">
        <f>ROUND($N$1*'Tabla en UF'!M7,0)</f>
        <v>4443550</v>
      </c>
      <c r="N7" s="10">
        <f>ROUND($N$1*'Tabla en UF'!N7,0)</f>
        <v>4847507</v>
      </c>
      <c r="O7" s="10">
        <f>ROUND($N$1*'Tabla en UF'!O7,0)</f>
        <v>5251463</v>
      </c>
      <c r="P7" s="10">
        <f>ROUND($N$1*'Tabla en UF'!P7,0)</f>
        <v>5655420</v>
      </c>
      <c r="Q7" s="10">
        <f>ROUND($N$1*'Tabla en UF'!Q7,0)</f>
        <v>6059377</v>
      </c>
      <c r="R7" s="10">
        <f>ROUND($N$1*'Tabla en UF'!R7,0)</f>
        <v>6867317</v>
      </c>
      <c r="S7" s="10">
        <f>ROUND($N$1*'Tabla en UF'!S7,0)</f>
        <v>7809873</v>
      </c>
      <c r="T7" s="10">
        <f>ROUND($N$1*'Tabla en UF'!T7,0)</f>
        <v>8617787</v>
      </c>
      <c r="U7" s="10">
        <f>ROUND($N$1*'Tabla en UF'!U7,0)</f>
        <v>9425700</v>
      </c>
      <c r="V7" s="49">
        <f>ROUND($N$1*'Tabla en UF'!V7,0)</f>
        <v>10233641</v>
      </c>
      <c r="W7" s="49">
        <f>ROUND($N$1*'Tabla en UF'!W7,0)</f>
        <v>10502927</v>
      </c>
      <c r="X7" s="49">
        <f>ROUND($N$1*'Tabla en UF'!X7,0)</f>
        <v>11310867</v>
      </c>
      <c r="Y7" s="49">
        <f>ROUND($N$1*'Tabla en UF'!Y7,0)</f>
        <v>12118781</v>
      </c>
      <c r="Z7" s="49">
        <f>ROUND($N$1*'Tabla en UF'!Z7,0)</f>
        <v>12926694</v>
      </c>
      <c r="AA7" s="49">
        <f>ROUND($N$1*'Tabla en UF'!AA7,0)</f>
        <v>13734607</v>
      </c>
      <c r="AB7" s="50">
        <f>ROUND($N$1*'Tabla en UF'!AB7,0)</f>
        <v>15081147</v>
      </c>
    </row>
    <row r="8" spans="2:29" x14ac:dyDescent="0.25">
      <c r="B8" s="11">
        <v>42</v>
      </c>
      <c r="C8" s="9">
        <f>ROUND($N$1*'Tabla en UF'!C8,0)</f>
        <v>2104355</v>
      </c>
      <c r="D8" s="9">
        <f>ROUND($N$1*'Tabla en UF'!D8,0)</f>
        <v>2104355</v>
      </c>
      <c r="E8" s="9">
        <f>ROUND($N$1*'Tabla en UF'!E8,0)</f>
        <v>2104355</v>
      </c>
      <c r="F8" s="9">
        <f>ROUND($N$1*'Tabla en UF'!F8,0)</f>
        <v>2104355</v>
      </c>
      <c r="G8" s="9">
        <f>ROUND($N$1*'Tabla en UF'!G8,0)</f>
        <v>2104355</v>
      </c>
      <c r="H8" s="10">
        <f>ROUND($N$1*'Tabla en UF'!H8,0)</f>
        <v>3551092</v>
      </c>
      <c r="I8" s="10">
        <f>ROUND($N$1*'Tabla en UF'!I8,0)</f>
        <v>3551092</v>
      </c>
      <c r="J8" s="10">
        <f>ROUND($N$1*'Tabla en UF'!J8,0)</f>
        <v>3551092</v>
      </c>
      <c r="K8" s="10">
        <f>ROUND($N$1*'Tabla en UF'!K8,0)</f>
        <v>3551092</v>
      </c>
      <c r="L8" s="10">
        <f>ROUND($N$1*'Tabla en UF'!L8,0)</f>
        <v>3551092</v>
      </c>
      <c r="M8" s="10">
        <f>ROUND($N$1*'Tabla en UF'!M8,0)</f>
        <v>4340212</v>
      </c>
      <c r="N8" s="10">
        <f>ROUND($N$1*'Tabla en UF'!N8,0)</f>
        <v>4734771</v>
      </c>
      <c r="O8" s="10">
        <f>ROUND($N$1*'Tabla en UF'!O8,0)</f>
        <v>5129331</v>
      </c>
      <c r="P8" s="10">
        <f>ROUND($N$1*'Tabla en UF'!P8,0)</f>
        <v>5523918</v>
      </c>
      <c r="Q8" s="10">
        <f>ROUND($N$1*'Tabla en UF'!Q8,0)</f>
        <v>5918478</v>
      </c>
      <c r="R8" s="10">
        <f>ROUND($N$1*'Tabla en UF'!R8,0)</f>
        <v>6707597</v>
      </c>
      <c r="S8" s="10">
        <f>ROUND($N$1*'Tabla en UF'!S8,0)</f>
        <v>7628246</v>
      </c>
      <c r="T8" s="10">
        <f>ROUND($N$1*'Tabla en UF'!T8,0)</f>
        <v>8417393</v>
      </c>
      <c r="U8" s="10">
        <f>ROUND($N$1*'Tabla en UF'!U8,0)</f>
        <v>9206512</v>
      </c>
      <c r="V8" s="49">
        <f>ROUND($N$1*'Tabla en UF'!V8,0)</f>
        <v>9995632</v>
      </c>
      <c r="W8" s="49">
        <f>ROUND($N$1*'Tabla en UF'!W8,0)</f>
        <v>10258690</v>
      </c>
      <c r="X8" s="49">
        <f>ROUND($N$1*'Tabla en UF'!X8,0)</f>
        <v>11047809</v>
      </c>
      <c r="Y8" s="49">
        <f>ROUND($N$1*'Tabla en UF'!Y8,0)</f>
        <v>11836929</v>
      </c>
      <c r="Z8" s="49">
        <f>ROUND($N$1*'Tabla en UF'!Z8,0)</f>
        <v>12626076</v>
      </c>
      <c r="AA8" s="49">
        <f>ROUND($N$1*'Tabla en UF'!AA8,0)</f>
        <v>13415195</v>
      </c>
      <c r="AB8" s="50">
        <f>ROUND($N$1*'Tabla en UF'!AB8,0)</f>
        <v>14730403</v>
      </c>
    </row>
    <row r="9" spans="2:29" x14ac:dyDescent="0.25">
      <c r="B9" s="11">
        <v>41</v>
      </c>
      <c r="C9" s="9">
        <f>ROUND($N$1*'Tabla en UF'!C9,0)</f>
        <v>2054229</v>
      </c>
      <c r="D9" s="9">
        <f>ROUND($N$1*'Tabla en UF'!D9,0)</f>
        <v>2054229</v>
      </c>
      <c r="E9" s="9">
        <f>ROUND($N$1*'Tabla en UF'!E9,0)</f>
        <v>2054229</v>
      </c>
      <c r="F9" s="9">
        <f>ROUND($N$1*'Tabla en UF'!F9,0)</f>
        <v>2054229</v>
      </c>
      <c r="G9" s="9">
        <f>ROUND($N$1*'Tabla en UF'!G9,0)</f>
        <v>2054229</v>
      </c>
      <c r="H9" s="10">
        <f>ROUND($N$1*'Tabla en UF'!H9,0)</f>
        <v>3466520</v>
      </c>
      <c r="I9" s="10">
        <f>ROUND($N$1*'Tabla en UF'!I9,0)</f>
        <v>3466520</v>
      </c>
      <c r="J9" s="10">
        <f>ROUND($N$1*'Tabla en UF'!J9,0)</f>
        <v>3466520</v>
      </c>
      <c r="K9" s="10">
        <f>ROUND($N$1*'Tabla en UF'!K9,0)</f>
        <v>3466520</v>
      </c>
      <c r="L9" s="10">
        <f>ROUND($N$1*'Tabla en UF'!L9,0)</f>
        <v>3466520</v>
      </c>
      <c r="M9" s="10">
        <f>ROUND($N$1*'Tabla en UF'!M9,0)</f>
        <v>4236873</v>
      </c>
      <c r="N9" s="10">
        <f>ROUND($N$1*'Tabla en UF'!N9,0)</f>
        <v>4622036</v>
      </c>
      <c r="O9" s="10">
        <f>ROUND($N$1*'Tabla en UF'!O9,0)</f>
        <v>5007227</v>
      </c>
      <c r="P9" s="10">
        <f>ROUND($N$1*'Tabla en UF'!P9,0)</f>
        <v>5392389</v>
      </c>
      <c r="Q9" s="10">
        <f>ROUND($N$1*'Tabla en UF'!Q9,0)</f>
        <v>5777552</v>
      </c>
      <c r="R9" s="10">
        <f>ROUND($N$1*'Tabla en UF'!R9,0)</f>
        <v>6547905</v>
      </c>
      <c r="S9" s="10">
        <f>ROUND($N$1*'Tabla en UF'!S9,0)</f>
        <v>7446618</v>
      </c>
      <c r="T9" s="10">
        <f>ROUND($N$1*'Tabla en UF'!T9,0)</f>
        <v>8216972</v>
      </c>
      <c r="U9" s="10">
        <f>ROUND($N$1*'Tabla en UF'!U9,0)</f>
        <v>8987297</v>
      </c>
      <c r="V9" s="49">
        <f>ROUND($N$1*'Tabla en UF'!V9,0)</f>
        <v>9757650</v>
      </c>
      <c r="W9" s="49">
        <f>ROUND($N$1*'Tabla en UF'!W9,0)</f>
        <v>10014425</v>
      </c>
      <c r="X9" s="49">
        <f>ROUND($N$1*'Tabla en UF'!X9,0)</f>
        <v>10784779</v>
      </c>
      <c r="Y9" s="49">
        <f>ROUND($N$1*'Tabla en UF'!Y9,0)</f>
        <v>11555104</v>
      </c>
      <c r="Z9" s="49">
        <f>ROUND($N$1*'Tabla en UF'!Z9,0)</f>
        <v>12325457</v>
      </c>
      <c r="AA9" s="49">
        <f>ROUND($N$1*'Tabla en UF'!AA9,0)</f>
        <v>13095783</v>
      </c>
      <c r="AB9" s="50">
        <f>ROUND($N$1*'Tabla en UF'!AB9,0)</f>
        <v>14379686</v>
      </c>
    </row>
    <row r="10" spans="2:29" x14ac:dyDescent="0.25">
      <c r="B10" s="11">
        <v>40</v>
      </c>
      <c r="C10" s="9">
        <f>ROUND($N$1*'Tabla en UF'!C10,0)</f>
        <v>2004131</v>
      </c>
      <c r="D10" s="9">
        <f>ROUND($N$1*'Tabla en UF'!D10,0)</f>
        <v>2004131</v>
      </c>
      <c r="E10" s="9">
        <f>ROUND($N$1*'Tabla en UF'!E10,0)</f>
        <v>2004131</v>
      </c>
      <c r="F10" s="9">
        <f>ROUND($N$1*'Tabla en UF'!F10,0)</f>
        <v>2004131</v>
      </c>
      <c r="G10" s="9">
        <f>ROUND($N$1*'Tabla en UF'!G10,0)</f>
        <v>2004131</v>
      </c>
      <c r="H10" s="10">
        <f>ROUND($N$1*'Tabla en UF'!H10,0)</f>
        <v>3381976</v>
      </c>
      <c r="I10" s="10">
        <f>ROUND($N$1*'Tabla en UF'!I10,0)</f>
        <v>3381976</v>
      </c>
      <c r="J10" s="10">
        <f>ROUND($N$1*'Tabla en UF'!J10,0)</f>
        <v>3381976</v>
      </c>
      <c r="K10" s="10">
        <f>ROUND($N$1*'Tabla en UF'!K10,0)</f>
        <v>3381976</v>
      </c>
      <c r="L10" s="10">
        <f>ROUND($N$1*'Tabla en UF'!L10,0)</f>
        <v>3381976</v>
      </c>
      <c r="M10" s="10">
        <f>ROUND($N$1*'Tabla en UF'!M10,0)</f>
        <v>4133535</v>
      </c>
      <c r="N10" s="10">
        <f>ROUND($N$1*'Tabla en UF'!N10,0)</f>
        <v>4509301</v>
      </c>
      <c r="O10" s="10">
        <f>ROUND($N$1*'Tabla en UF'!O10,0)</f>
        <v>4885094</v>
      </c>
      <c r="P10" s="10">
        <f>ROUND($N$1*'Tabla en UF'!P10,0)</f>
        <v>5260860</v>
      </c>
      <c r="Q10" s="10">
        <f>ROUND($N$1*'Tabla en UF'!Q10,0)</f>
        <v>5636626</v>
      </c>
      <c r="R10" s="10">
        <f>ROUND($N$1*'Tabla en UF'!R10,0)</f>
        <v>6388185</v>
      </c>
      <c r="S10" s="10">
        <f>ROUND($N$1*'Tabla en UF'!S10,0)</f>
        <v>7264991</v>
      </c>
      <c r="T10" s="10">
        <f>ROUND($N$1*'Tabla en UF'!T10,0)</f>
        <v>8016550</v>
      </c>
      <c r="U10" s="10">
        <f>ROUND($N$1*'Tabla en UF'!U10,0)</f>
        <v>8768110</v>
      </c>
      <c r="V10" s="49">
        <f>ROUND($N$1*'Tabla en UF'!V10,0)</f>
        <v>9519669</v>
      </c>
      <c r="W10" s="49">
        <f>ROUND($N$1*'Tabla en UF'!W10,0)</f>
        <v>9770161</v>
      </c>
      <c r="X10" s="49">
        <f>ROUND($N$1*'Tabla en UF'!X10,0)</f>
        <v>10521720</v>
      </c>
      <c r="Y10" s="49">
        <f>ROUND($N$1*'Tabla en UF'!Y10,0)</f>
        <v>11273280</v>
      </c>
      <c r="Z10" s="49">
        <f>ROUND($N$1*'Tabla en UF'!Z10,0)</f>
        <v>12024839</v>
      </c>
      <c r="AA10" s="49">
        <f>ROUND($N$1*'Tabla en UF'!AA10,0)</f>
        <v>12776371</v>
      </c>
      <c r="AB10" s="50">
        <f>ROUND($N$1*'Tabla en UF'!AB10,0)</f>
        <v>14028970</v>
      </c>
    </row>
    <row r="11" spans="2:29" x14ac:dyDescent="0.25">
      <c r="B11" s="11">
        <v>39</v>
      </c>
      <c r="C11" s="9">
        <f>ROUND($N$1*'Tabla en UF'!C11,0)</f>
        <v>1954032</v>
      </c>
      <c r="D11" s="9">
        <f>ROUND($N$1*'Tabla en UF'!D11,0)</f>
        <v>1954032</v>
      </c>
      <c r="E11" s="9">
        <f>ROUND($N$1*'Tabla en UF'!E11,0)</f>
        <v>1954032</v>
      </c>
      <c r="F11" s="9">
        <f>ROUND($N$1*'Tabla en UF'!F11,0)</f>
        <v>1954032</v>
      </c>
      <c r="G11" s="9">
        <f>ROUND($N$1*'Tabla en UF'!G11,0)</f>
        <v>1954032</v>
      </c>
      <c r="H11" s="10">
        <f>ROUND($N$1*'Tabla en UF'!H11,0)</f>
        <v>3297431</v>
      </c>
      <c r="I11" s="10">
        <f>ROUND($N$1*'Tabla en UF'!I11,0)</f>
        <v>3297431</v>
      </c>
      <c r="J11" s="10">
        <f>ROUND($N$1*'Tabla en UF'!J11,0)</f>
        <v>3297431</v>
      </c>
      <c r="K11" s="10">
        <f>ROUND($N$1*'Tabla en UF'!K11,0)</f>
        <v>3297431</v>
      </c>
      <c r="L11" s="10">
        <f>ROUND($N$1*'Tabla en UF'!L11,0)</f>
        <v>3297431</v>
      </c>
      <c r="M11" s="10">
        <f>ROUND($N$1*'Tabla en UF'!M11,0)</f>
        <v>4030197</v>
      </c>
      <c r="N11" s="10">
        <f>ROUND($N$1*'Tabla en UF'!N11,0)</f>
        <v>4396566</v>
      </c>
      <c r="O11" s="10">
        <f>ROUND($N$1*'Tabla en UF'!O11,0)</f>
        <v>4762962</v>
      </c>
      <c r="P11" s="10">
        <f>ROUND($N$1*'Tabla en UF'!P11,0)</f>
        <v>5129331</v>
      </c>
      <c r="Q11" s="10">
        <f>ROUND($N$1*'Tabla en UF'!Q11,0)</f>
        <v>5495728</v>
      </c>
      <c r="R11" s="10">
        <f>ROUND($N$1*'Tabla en UF'!R11,0)</f>
        <v>6228493</v>
      </c>
      <c r="S11" s="10">
        <f>ROUND($N$1*'Tabla en UF'!S11,0)</f>
        <v>7083363</v>
      </c>
      <c r="T11" s="10">
        <f>ROUND($N$1*'Tabla en UF'!T11,0)</f>
        <v>7816129</v>
      </c>
      <c r="U11" s="10">
        <f>ROUND($N$1*'Tabla en UF'!U11,0)</f>
        <v>8548894</v>
      </c>
      <c r="V11" s="49">
        <f>ROUND($N$1*'Tabla en UF'!V11,0)</f>
        <v>9281660</v>
      </c>
      <c r="W11" s="49">
        <f>ROUND($N$1*'Tabla en UF'!W11,0)</f>
        <v>9525924</v>
      </c>
      <c r="X11" s="49">
        <f>ROUND($N$1*'Tabla en UF'!X11,0)</f>
        <v>10258690</v>
      </c>
      <c r="Y11" s="49">
        <f>ROUND($N$1*'Tabla en UF'!Y11,0)</f>
        <v>10991455</v>
      </c>
      <c r="Z11" s="49">
        <f>ROUND($N$1*'Tabla en UF'!Z11,0)</f>
        <v>11724221</v>
      </c>
      <c r="AA11" s="49">
        <f>ROUND($N$1*'Tabla en UF'!AA11,0)</f>
        <v>12456959</v>
      </c>
      <c r="AB11" s="50">
        <f>ROUND($N$1*'Tabla en UF'!AB11,0)</f>
        <v>13678253</v>
      </c>
    </row>
    <row r="12" spans="2:29" x14ac:dyDescent="0.25">
      <c r="B12" s="11">
        <v>38</v>
      </c>
      <c r="C12" s="9">
        <f>ROUND($N$1*'Tabla en UF'!C12,0)</f>
        <v>1903934</v>
      </c>
      <c r="D12" s="9">
        <f>ROUND($N$1*'Tabla en UF'!D12,0)</f>
        <v>1903934</v>
      </c>
      <c r="E12" s="9">
        <f>ROUND($N$1*'Tabla en UF'!E12,0)</f>
        <v>1903934</v>
      </c>
      <c r="F12" s="9">
        <f>ROUND($N$1*'Tabla en UF'!F12,0)</f>
        <v>1903934</v>
      </c>
      <c r="G12" s="9">
        <f>ROUND($N$1*'Tabla en UF'!G12,0)</f>
        <v>1903934</v>
      </c>
      <c r="H12" s="10">
        <f>ROUND($N$1*'Tabla en UF'!H12,0)</f>
        <v>3212887</v>
      </c>
      <c r="I12" s="10">
        <f>ROUND($N$1*'Tabla en UF'!I12,0)</f>
        <v>3212887</v>
      </c>
      <c r="J12" s="10">
        <f>ROUND($N$1*'Tabla en UF'!J12,0)</f>
        <v>3212887</v>
      </c>
      <c r="K12" s="10">
        <f>ROUND($N$1*'Tabla en UF'!K12,0)</f>
        <v>3212887</v>
      </c>
      <c r="L12" s="10">
        <f>ROUND($N$1*'Tabla en UF'!L12,0)</f>
        <v>3212887</v>
      </c>
      <c r="M12" s="10">
        <f>ROUND($N$1*'Tabla en UF'!M12,0)</f>
        <v>3926858</v>
      </c>
      <c r="N12" s="10">
        <f>ROUND($N$1*'Tabla en UF'!N12,0)</f>
        <v>4283858</v>
      </c>
      <c r="O12" s="10">
        <f>ROUND($N$1*'Tabla en UF'!O12,0)</f>
        <v>4640830</v>
      </c>
      <c r="P12" s="10">
        <f>ROUND($N$1*'Tabla en UF'!P12,0)</f>
        <v>4997830</v>
      </c>
      <c r="Q12" s="10">
        <f>ROUND($N$1*'Tabla en UF'!Q12,0)</f>
        <v>5354802</v>
      </c>
      <c r="R12" s="10">
        <f>ROUND($N$1*'Tabla en UF'!R12,0)</f>
        <v>6068773</v>
      </c>
      <c r="S12" s="10">
        <f>ROUND($N$1*'Tabla en UF'!S12,0)</f>
        <v>6901763</v>
      </c>
      <c r="T12" s="10">
        <f>ROUND($N$1*'Tabla en UF'!T12,0)</f>
        <v>7615735</v>
      </c>
      <c r="U12" s="10">
        <f>ROUND($N$1*'Tabla en UF'!U12,0)</f>
        <v>8329707</v>
      </c>
      <c r="V12" s="49">
        <f>ROUND($N$1*'Tabla en UF'!V12,0)</f>
        <v>9043679</v>
      </c>
      <c r="W12" s="49">
        <f>ROUND($N$1*'Tabla en UF'!W12,0)</f>
        <v>9281660</v>
      </c>
      <c r="X12" s="49">
        <f>ROUND($N$1*'Tabla en UF'!X12,0)</f>
        <v>9995632</v>
      </c>
      <c r="Y12" s="49">
        <f>ROUND($N$1*'Tabla en UF'!Y12,0)</f>
        <v>10709603</v>
      </c>
      <c r="Z12" s="49">
        <f>ROUND($N$1*'Tabla en UF'!Z12,0)</f>
        <v>11423575</v>
      </c>
      <c r="AA12" s="49">
        <f>ROUND($N$1*'Tabla en UF'!AA12,0)</f>
        <v>12137574</v>
      </c>
      <c r="AB12" s="50">
        <f>ROUND($N$1*'Tabla en UF'!AB12,0)</f>
        <v>13327509</v>
      </c>
    </row>
    <row r="13" spans="2:29" x14ac:dyDescent="0.25">
      <c r="B13" s="11">
        <v>37</v>
      </c>
      <c r="C13" s="9">
        <f>ROUND($N$1*'Tabla en UF'!C13,0)</f>
        <v>1853835</v>
      </c>
      <c r="D13" s="9">
        <f>ROUND($N$1*'Tabla en UF'!D13,0)</f>
        <v>1853835</v>
      </c>
      <c r="E13" s="9">
        <f>ROUND($N$1*'Tabla en UF'!E13,0)</f>
        <v>1853835</v>
      </c>
      <c r="F13" s="9">
        <f>ROUND($N$1*'Tabla en UF'!F13,0)</f>
        <v>1853835</v>
      </c>
      <c r="G13" s="9">
        <f>ROUND($N$1*'Tabla en UF'!G13,0)</f>
        <v>1853835</v>
      </c>
      <c r="H13" s="10">
        <f>ROUND($N$1*'Tabla en UF'!H13,0)</f>
        <v>3128342</v>
      </c>
      <c r="I13" s="10">
        <f>ROUND($N$1*'Tabla en UF'!I13,0)</f>
        <v>3128342</v>
      </c>
      <c r="J13" s="10">
        <f>ROUND($N$1*'Tabla en UF'!J13,0)</f>
        <v>3128342</v>
      </c>
      <c r="K13" s="10">
        <f>ROUND($N$1*'Tabla en UF'!K13,0)</f>
        <v>3128342</v>
      </c>
      <c r="L13" s="10">
        <f>ROUND($N$1*'Tabla en UF'!L13,0)</f>
        <v>3128342</v>
      </c>
      <c r="M13" s="10">
        <f>ROUND($N$1*'Tabla en UF'!M13,0)</f>
        <v>3823520</v>
      </c>
      <c r="N13" s="10">
        <f>ROUND($N$1*'Tabla en UF'!N13,0)</f>
        <v>4171123</v>
      </c>
      <c r="O13" s="10">
        <f>ROUND($N$1*'Tabla en UF'!O13,0)</f>
        <v>4518698</v>
      </c>
      <c r="P13" s="10">
        <f>ROUND($N$1*'Tabla en UF'!P13,0)</f>
        <v>4866301</v>
      </c>
      <c r="Q13" s="10">
        <f>ROUND($N$1*'Tabla en UF'!Q13,0)</f>
        <v>5213903</v>
      </c>
      <c r="R13" s="10">
        <f>ROUND($N$1*'Tabla en UF'!R13,0)</f>
        <v>5909081</v>
      </c>
      <c r="S13" s="10">
        <f>ROUND($N$1*'Tabla en UF'!S13,0)</f>
        <v>6720136</v>
      </c>
      <c r="T13" s="10">
        <f>ROUND($N$1*'Tabla en UF'!T13,0)</f>
        <v>7415314</v>
      </c>
      <c r="U13" s="10">
        <f>ROUND($N$1*'Tabla en UF'!U13,0)</f>
        <v>8110492</v>
      </c>
      <c r="V13" s="49">
        <f>ROUND($N$1*'Tabla en UF'!V13,0)</f>
        <v>8805670</v>
      </c>
      <c r="W13" s="49">
        <f>ROUND($N$1*'Tabla en UF'!W13,0)</f>
        <v>9037423</v>
      </c>
      <c r="X13" s="49">
        <f>ROUND($N$1*'Tabla en UF'!X13,0)</f>
        <v>9732601</v>
      </c>
      <c r="Y13" s="49">
        <f>ROUND($N$1*'Tabla en UF'!Y13,0)</f>
        <v>10427779</v>
      </c>
      <c r="Z13" s="49">
        <f>ROUND($N$1*'Tabla en UF'!Z13,0)</f>
        <v>11122957</v>
      </c>
      <c r="AA13" s="49">
        <f>ROUND($N$1*'Tabla en UF'!AA13,0)</f>
        <v>11818162</v>
      </c>
      <c r="AB13" s="50">
        <f>ROUND($N$1*'Tabla en UF'!AB13,0)</f>
        <v>12976792</v>
      </c>
    </row>
    <row r="14" spans="2:29" x14ac:dyDescent="0.25">
      <c r="B14" s="11">
        <v>36</v>
      </c>
      <c r="C14" s="9">
        <f>ROUND($N$1*'Tabla en UF'!C14,0)</f>
        <v>1803737</v>
      </c>
      <c r="D14" s="9">
        <f>ROUND($N$1*'Tabla en UF'!D14,0)</f>
        <v>1803737</v>
      </c>
      <c r="E14" s="9">
        <f>ROUND($N$1*'Tabla en UF'!E14,0)</f>
        <v>1803737</v>
      </c>
      <c r="F14" s="9">
        <f>ROUND($N$1*'Tabla en UF'!F14,0)</f>
        <v>1803737</v>
      </c>
      <c r="G14" s="9">
        <f>ROUND($N$1*'Tabla en UF'!G14,0)</f>
        <v>1803737</v>
      </c>
      <c r="H14" s="10">
        <f>ROUND($N$1*'Tabla en UF'!H14,0)</f>
        <v>3043797</v>
      </c>
      <c r="I14" s="10">
        <f>ROUND($N$1*'Tabla en UF'!I14,0)</f>
        <v>3043797</v>
      </c>
      <c r="J14" s="10">
        <f>ROUND($N$1*'Tabla en UF'!J14,0)</f>
        <v>3043797</v>
      </c>
      <c r="K14" s="10">
        <f>ROUND($N$1*'Tabla en UF'!K14,0)</f>
        <v>3043797</v>
      </c>
      <c r="L14" s="10">
        <f>ROUND($N$1*'Tabla en UF'!L14,0)</f>
        <v>3043797</v>
      </c>
      <c r="M14" s="10">
        <f>ROUND($N$1*'Tabla en UF'!M14,0)</f>
        <v>3720182</v>
      </c>
      <c r="N14" s="10">
        <f>ROUND($N$1*'Tabla en UF'!N14,0)</f>
        <v>4058387</v>
      </c>
      <c r="O14" s="10">
        <f>ROUND($N$1*'Tabla en UF'!O14,0)</f>
        <v>4396566</v>
      </c>
      <c r="P14" s="10">
        <f>ROUND($N$1*'Tabla en UF'!P14,0)</f>
        <v>4734771</v>
      </c>
      <c r="Q14" s="10">
        <f>ROUND($N$1*'Tabla en UF'!Q14,0)</f>
        <v>5072977</v>
      </c>
      <c r="R14" s="10">
        <f>ROUND($N$1*'Tabla en UF'!R14,0)</f>
        <v>5749361</v>
      </c>
      <c r="S14" s="10">
        <f>ROUND($N$1*'Tabla en UF'!S14,0)</f>
        <v>6538508</v>
      </c>
      <c r="T14" s="10">
        <f>ROUND($N$1*'Tabla en UF'!T14,0)</f>
        <v>7214892</v>
      </c>
      <c r="U14" s="10">
        <f>ROUND($N$1*'Tabla en UF'!U14,0)</f>
        <v>7891304</v>
      </c>
      <c r="V14" s="49">
        <f>ROUND($N$1*'Tabla en UF'!V14,0)</f>
        <v>8567688</v>
      </c>
      <c r="W14" s="49">
        <f>ROUND($N$1*'Tabla en UF'!W14,0)</f>
        <v>8793159</v>
      </c>
      <c r="X14" s="49">
        <f>ROUND($N$1*'Tabla en UF'!X14,0)</f>
        <v>9469543</v>
      </c>
      <c r="Y14" s="49">
        <f>ROUND($N$1*'Tabla en UF'!Y14,0)</f>
        <v>10145955</v>
      </c>
      <c r="Z14" s="49">
        <f>ROUND($N$1*'Tabla en UF'!Z14,0)</f>
        <v>10822339</v>
      </c>
      <c r="AA14" s="49">
        <f>ROUND($N$1*'Tabla en UF'!AA14,0)</f>
        <v>11498750</v>
      </c>
      <c r="AB14" s="50">
        <f>ROUND($N$1*'Tabla en UF'!AB14,0)</f>
        <v>12626076</v>
      </c>
    </row>
    <row r="15" spans="2:29" x14ac:dyDescent="0.25">
      <c r="B15" s="11">
        <v>35</v>
      </c>
      <c r="C15" s="9">
        <f>ROUND($N$1*'Tabla en UF'!C15,0)</f>
        <v>1753611</v>
      </c>
      <c r="D15" s="9">
        <f>ROUND($N$1*'Tabla en UF'!D15,0)</f>
        <v>1753611</v>
      </c>
      <c r="E15" s="9">
        <f>ROUND($N$1*'Tabla en UF'!E15,0)</f>
        <v>1753611</v>
      </c>
      <c r="F15" s="9">
        <f>ROUND($N$1*'Tabla en UF'!F15,0)</f>
        <v>1753611</v>
      </c>
      <c r="G15" s="9">
        <f>ROUND($N$1*'Tabla en UF'!G15,0)</f>
        <v>1753611</v>
      </c>
      <c r="H15" s="10">
        <f>ROUND($N$1*'Tabla en UF'!H15,0)</f>
        <v>2959225</v>
      </c>
      <c r="I15" s="10">
        <f>ROUND($N$1*'Tabla en UF'!I15,0)</f>
        <v>2959225</v>
      </c>
      <c r="J15" s="10">
        <f>ROUND($N$1*'Tabla en UF'!J15,0)</f>
        <v>2959225</v>
      </c>
      <c r="K15" s="10">
        <f>ROUND($N$1*'Tabla en UF'!K15,0)</f>
        <v>2959225</v>
      </c>
      <c r="L15" s="10">
        <f>ROUND($N$1*'Tabla en UF'!L15,0)</f>
        <v>2959225</v>
      </c>
      <c r="M15" s="10">
        <f>ROUND($N$1*'Tabla en UF'!M15,0)</f>
        <v>3616843</v>
      </c>
      <c r="N15" s="10">
        <f>ROUND($N$1*'Tabla en UF'!N15,0)</f>
        <v>3945652</v>
      </c>
      <c r="O15" s="10">
        <f>ROUND($N$1*'Tabla en UF'!O15,0)</f>
        <v>4274461</v>
      </c>
      <c r="P15" s="10">
        <f>ROUND($N$1*'Tabla en UF'!P15,0)</f>
        <v>4603242</v>
      </c>
      <c r="Q15" s="10">
        <f>ROUND($N$1*'Tabla en UF'!Q15,0)</f>
        <v>4932051</v>
      </c>
      <c r="R15" s="10">
        <f>ROUND($N$1*'Tabla en UF'!R15,0)</f>
        <v>5589669</v>
      </c>
      <c r="S15" s="10">
        <f>ROUND($N$1*'Tabla en UF'!S15,0)</f>
        <v>6356881</v>
      </c>
      <c r="T15" s="10">
        <f>ROUND($N$1*'Tabla en UF'!T15,0)</f>
        <v>7014471</v>
      </c>
      <c r="U15" s="10">
        <f>ROUND($N$1*'Tabla en UF'!U15,0)</f>
        <v>7672089</v>
      </c>
      <c r="V15" s="49">
        <f>ROUND($N$1*'Tabla en UF'!V15,0)</f>
        <v>8329707</v>
      </c>
      <c r="W15" s="49">
        <f>ROUND($N$1*'Tabla en UF'!W15,0)</f>
        <v>8548894</v>
      </c>
      <c r="X15" s="49">
        <f>ROUND($N$1*'Tabla en UF'!X15,0)</f>
        <v>9206512</v>
      </c>
      <c r="Y15" s="49">
        <f>ROUND($N$1*'Tabla en UF'!Y15,0)</f>
        <v>9864130</v>
      </c>
      <c r="Z15" s="49">
        <f>ROUND($N$1*'Tabla en UF'!Z15,0)</f>
        <v>10521720</v>
      </c>
      <c r="AA15" s="49">
        <f>ROUND($N$1*'Tabla en UF'!AA15,0)</f>
        <v>11179338</v>
      </c>
      <c r="AB15" s="50">
        <f>ROUND($N$1*'Tabla en UF'!AB15,0)</f>
        <v>12275359</v>
      </c>
    </row>
    <row r="16" spans="2:29" x14ac:dyDescent="0.25">
      <c r="B16" s="11">
        <v>34</v>
      </c>
      <c r="C16" s="9">
        <f>ROUND($N$1*'Tabla en UF'!C16,0)</f>
        <v>1703512</v>
      </c>
      <c r="D16" s="9">
        <f>ROUND($N$1*'Tabla en UF'!D16,0)</f>
        <v>1703512</v>
      </c>
      <c r="E16" s="9">
        <f>ROUND($N$1*'Tabla en UF'!E16,0)</f>
        <v>1703512</v>
      </c>
      <c r="F16" s="9">
        <f>ROUND($N$1*'Tabla en UF'!F16,0)</f>
        <v>1703512</v>
      </c>
      <c r="G16" s="9">
        <f>ROUND($N$1*'Tabla en UF'!G16,0)</f>
        <v>1703512</v>
      </c>
      <c r="H16" s="10">
        <f>ROUND($N$1*'Tabla en UF'!H16,0)</f>
        <v>2874681</v>
      </c>
      <c r="I16" s="10">
        <f>ROUND($N$1*'Tabla en UF'!I16,0)</f>
        <v>2874681</v>
      </c>
      <c r="J16" s="10">
        <f>ROUND($N$1*'Tabla en UF'!J16,0)</f>
        <v>2874681</v>
      </c>
      <c r="K16" s="10">
        <f>ROUND($N$1*'Tabla en UF'!K16,0)</f>
        <v>2874681</v>
      </c>
      <c r="L16" s="10">
        <f>ROUND($N$1*'Tabla en UF'!L16,0)</f>
        <v>2874681</v>
      </c>
      <c r="M16" s="10">
        <f>ROUND($N$1*'Tabla en UF'!M16,0)</f>
        <v>3513505</v>
      </c>
      <c r="N16" s="10">
        <f>ROUND($N$1*'Tabla en UF'!N16,0)</f>
        <v>3832917</v>
      </c>
      <c r="O16" s="10">
        <f>ROUND($N$1*'Tabla en UF'!O16,0)</f>
        <v>4152329</v>
      </c>
      <c r="P16" s="10">
        <f>ROUND($N$1*'Tabla en UF'!P16,0)</f>
        <v>4471741</v>
      </c>
      <c r="Q16" s="10">
        <f>ROUND($N$1*'Tabla en UF'!Q16,0)</f>
        <v>4791153</v>
      </c>
      <c r="R16" s="10">
        <f>ROUND($N$1*'Tabla en UF'!R16,0)</f>
        <v>5429949</v>
      </c>
      <c r="S16" s="10">
        <f>ROUND($N$1*'Tabla en UF'!S16,0)</f>
        <v>6175253</v>
      </c>
      <c r="T16" s="10">
        <f>ROUND($N$1*'Tabla en UF'!T16,0)</f>
        <v>6814077</v>
      </c>
      <c r="U16" s="10">
        <f>ROUND($N$1*'Tabla en UF'!U16,0)</f>
        <v>7452901</v>
      </c>
      <c r="V16" s="49">
        <f>ROUND($N$1*'Tabla en UF'!V16,0)</f>
        <v>8091698</v>
      </c>
      <c r="W16" s="49">
        <f>ROUND($N$1*'Tabla en UF'!W16,0)</f>
        <v>8304658</v>
      </c>
      <c r="X16" s="49">
        <f>ROUND($N$1*'Tabla en UF'!X16,0)</f>
        <v>8943454</v>
      </c>
      <c r="Y16" s="49">
        <f>ROUND($N$1*'Tabla en UF'!Y16,0)</f>
        <v>9582278</v>
      </c>
      <c r="Z16" s="49">
        <f>ROUND($N$1*'Tabla en UF'!Z16,0)</f>
        <v>10221102</v>
      </c>
      <c r="AA16" s="49">
        <f>ROUND($N$1*'Tabla en UF'!AA16,0)</f>
        <v>10859926</v>
      </c>
      <c r="AB16" s="50">
        <f>ROUND($N$1*'Tabla en UF'!AB16,0)</f>
        <v>11924615</v>
      </c>
    </row>
    <row r="17" spans="2:28" x14ac:dyDescent="0.25">
      <c r="B17" s="11">
        <v>33</v>
      </c>
      <c r="C17" s="9">
        <f>ROUND($N$1*'Tabla en UF'!C17,0)</f>
        <v>1653414</v>
      </c>
      <c r="D17" s="9">
        <f>ROUND($N$1*'Tabla en UF'!D17,0)</f>
        <v>1653414</v>
      </c>
      <c r="E17" s="9">
        <f>ROUND($N$1*'Tabla en UF'!E17,0)</f>
        <v>1653414</v>
      </c>
      <c r="F17" s="9">
        <f>ROUND($N$1*'Tabla en UF'!F17,0)</f>
        <v>1653414</v>
      </c>
      <c r="G17" s="9">
        <f>ROUND($N$1*'Tabla en UF'!G17,0)</f>
        <v>1653414</v>
      </c>
      <c r="H17" s="10">
        <f>ROUND($N$1*'Tabla en UF'!H17,0)</f>
        <v>2790136</v>
      </c>
      <c r="I17" s="10">
        <f>ROUND($N$1*'Tabla en UF'!I17,0)</f>
        <v>2790136</v>
      </c>
      <c r="J17" s="10">
        <f>ROUND($N$1*'Tabla en UF'!J17,0)</f>
        <v>2790136</v>
      </c>
      <c r="K17" s="10">
        <f>ROUND($N$1*'Tabla en UF'!K17,0)</f>
        <v>2790136</v>
      </c>
      <c r="L17" s="10">
        <f>ROUND($N$1*'Tabla en UF'!L17,0)</f>
        <v>2790136</v>
      </c>
      <c r="M17" s="10">
        <f>ROUND($N$1*'Tabla en UF'!M17,0)</f>
        <v>3410166</v>
      </c>
      <c r="N17" s="10">
        <f>ROUND($N$1*'Tabla en UF'!N17,0)</f>
        <v>3720182</v>
      </c>
      <c r="O17" s="10">
        <f>ROUND($N$1*'Tabla en UF'!O17,0)</f>
        <v>4030197</v>
      </c>
      <c r="P17" s="10">
        <f>ROUND($N$1*'Tabla en UF'!P17,0)</f>
        <v>4340212</v>
      </c>
      <c r="Q17" s="10">
        <f>ROUND($N$1*'Tabla en UF'!Q17,0)</f>
        <v>4650227</v>
      </c>
      <c r="R17" s="10">
        <f>ROUND($N$1*'Tabla en UF'!R17,0)</f>
        <v>5270257</v>
      </c>
      <c r="S17" s="10">
        <f>ROUND($N$1*'Tabla en UF'!S17,0)</f>
        <v>5993626</v>
      </c>
      <c r="T17" s="10">
        <f>ROUND($N$1*'Tabla en UF'!T17,0)</f>
        <v>6613656</v>
      </c>
      <c r="U17" s="10">
        <f>ROUND($N$1*'Tabla en UF'!U17,0)</f>
        <v>7233686</v>
      </c>
      <c r="V17" s="49">
        <f>ROUND($N$1*'Tabla en UF'!V17,0)</f>
        <v>7853717</v>
      </c>
      <c r="W17" s="49">
        <f>ROUND($N$1*'Tabla en UF'!W17,0)</f>
        <v>8060393</v>
      </c>
      <c r="X17" s="49">
        <f>ROUND($N$1*'Tabla en UF'!X17,0)</f>
        <v>8680424</v>
      </c>
      <c r="Y17" s="49">
        <f>ROUND($N$1*'Tabla en UF'!Y17,0)</f>
        <v>9300454</v>
      </c>
      <c r="Z17" s="49">
        <f>ROUND($N$1*'Tabla en UF'!Z17,0)</f>
        <v>9920484</v>
      </c>
      <c r="AA17" s="49">
        <f>ROUND($N$1*'Tabla en UF'!AA17,0)</f>
        <v>10540514</v>
      </c>
      <c r="AB17" s="50">
        <f>ROUND($N$1*'Tabla en UF'!AB17,0)</f>
        <v>11573898</v>
      </c>
    </row>
    <row r="18" spans="2:28" x14ac:dyDescent="0.25">
      <c r="B18" s="11">
        <v>32</v>
      </c>
      <c r="C18" s="9">
        <f>ROUND($N$1*'Tabla en UF'!C18,0)</f>
        <v>1603316</v>
      </c>
      <c r="D18" s="9">
        <f>ROUND($N$1*'Tabla en UF'!D18,0)</f>
        <v>1603316</v>
      </c>
      <c r="E18" s="9">
        <f>ROUND($N$1*'Tabla en UF'!E18,0)</f>
        <v>1603316</v>
      </c>
      <c r="F18" s="9">
        <f>ROUND($N$1*'Tabla en UF'!F18,0)</f>
        <v>1603316</v>
      </c>
      <c r="G18" s="9">
        <f>ROUND($N$1*'Tabla en UF'!G18,0)</f>
        <v>1603316</v>
      </c>
      <c r="H18" s="10">
        <f>ROUND($N$1*'Tabla en UF'!H18,0)</f>
        <v>2705592</v>
      </c>
      <c r="I18" s="10">
        <f>ROUND($N$1*'Tabla en UF'!I18,0)</f>
        <v>2705592</v>
      </c>
      <c r="J18" s="10">
        <f>ROUND($N$1*'Tabla en UF'!J18,0)</f>
        <v>2705592</v>
      </c>
      <c r="K18" s="10">
        <f>ROUND($N$1*'Tabla en UF'!K18,0)</f>
        <v>2705592</v>
      </c>
      <c r="L18" s="10">
        <f>ROUND($N$1*'Tabla en UF'!L18,0)</f>
        <v>2705592</v>
      </c>
      <c r="M18" s="10">
        <f>ROUND($N$1*'Tabla en UF'!M18,0)</f>
        <v>3306828</v>
      </c>
      <c r="N18" s="10">
        <f>ROUND($N$1*'Tabla en UF'!N18,0)</f>
        <v>3607446</v>
      </c>
      <c r="O18" s="10">
        <f>ROUND($N$1*'Tabla en UF'!O18,0)</f>
        <v>3908064</v>
      </c>
      <c r="P18" s="10">
        <f>ROUND($N$1*'Tabla en UF'!P18,0)</f>
        <v>4208683</v>
      </c>
      <c r="Q18" s="10">
        <f>ROUND($N$1*'Tabla en UF'!Q18,0)</f>
        <v>4509301</v>
      </c>
      <c r="R18" s="10">
        <f>ROUND($N$1*'Tabla en UF'!R18,0)</f>
        <v>5110565</v>
      </c>
      <c r="S18" s="10">
        <f>ROUND($N$1*'Tabla en UF'!S18,0)</f>
        <v>5811998</v>
      </c>
      <c r="T18" s="10">
        <f>ROUND($N$1*'Tabla en UF'!T18,0)</f>
        <v>6413235</v>
      </c>
      <c r="U18" s="10">
        <f>ROUND($N$1*'Tabla en UF'!U18,0)</f>
        <v>7014471</v>
      </c>
      <c r="V18" s="49">
        <f>ROUND($N$1*'Tabla en UF'!V18,0)</f>
        <v>7615735</v>
      </c>
      <c r="W18" s="49">
        <f>ROUND($N$1*'Tabla en UF'!W18,0)</f>
        <v>7816129</v>
      </c>
      <c r="X18" s="49">
        <f>ROUND($N$1*'Tabla en UF'!X18,0)</f>
        <v>8417393</v>
      </c>
      <c r="Y18" s="49">
        <f>ROUND($N$1*'Tabla en UF'!Y18,0)</f>
        <v>9018629</v>
      </c>
      <c r="Z18" s="49">
        <f>ROUND($N$1*'Tabla en UF'!Z18,0)</f>
        <v>9619866</v>
      </c>
      <c r="AA18" s="49">
        <f>ROUND($N$1*'Tabla en UF'!AA18,0)</f>
        <v>10221102</v>
      </c>
      <c r="AB18" s="50">
        <f>ROUND($N$1*'Tabla en UF'!AB18,0)</f>
        <v>11223181</v>
      </c>
    </row>
    <row r="19" spans="2:28" x14ac:dyDescent="0.25">
      <c r="B19" s="11">
        <v>31</v>
      </c>
      <c r="C19" s="9">
        <f>ROUND($N$1*'Tabla en UF'!C19,0)</f>
        <v>1553217</v>
      </c>
      <c r="D19" s="9">
        <f>ROUND($N$1*'Tabla en UF'!D19,0)</f>
        <v>1553217</v>
      </c>
      <c r="E19" s="9">
        <f>ROUND($N$1*'Tabla en UF'!E19,0)</f>
        <v>1553217</v>
      </c>
      <c r="F19" s="9">
        <f>ROUND($N$1*'Tabla en UF'!F19,0)</f>
        <v>1553217</v>
      </c>
      <c r="G19" s="9">
        <f>ROUND($N$1*'Tabla en UF'!G19,0)</f>
        <v>1553217</v>
      </c>
      <c r="H19" s="10">
        <f>ROUND($N$1*'Tabla en UF'!H19,0)</f>
        <v>2621047</v>
      </c>
      <c r="I19" s="10">
        <f>ROUND($N$1*'Tabla en UF'!I19,0)</f>
        <v>2621047</v>
      </c>
      <c r="J19" s="10">
        <f>ROUND($N$1*'Tabla en UF'!J19,0)</f>
        <v>2621047</v>
      </c>
      <c r="K19" s="10">
        <f>ROUND($N$1*'Tabla en UF'!K19,0)</f>
        <v>2621047</v>
      </c>
      <c r="L19" s="10">
        <f>ROUND($N$1*'Tabla en UF'!L19,0)</f>
        <v>2621047</v>
      </c>
      <c r="M19" s="10">
        <f>ROUND($N$1*'Tabla en UF'!M19,0)</f>
        <v>3203490</v>
      </c>
      <c r="N19" s="10">
        <f>ROUND($N$1*'Tabla en UF'!N19,0)</f>
        <v>3494711</v>
      </c>
      <c r="O19" s="10">
        <f>ROUND($N$1*'Tabla en UF'!O19,0)</f>
        <v>3785932</v>
      </c>
      <c r="P19" s="10">
        <f>ROUND($N$1*'Tabla en UF'!P19,0)</f>
        <v>4077181</v>
      </c>
      <c r="Q19" s="10">
        <f>ROUND($N$1*'Tabla en UF'!Q19,0)</f>
        <v>4368402</v>
      </c>
      <c r="R19" s="10">
        <f>ROUND($N$1*'Tabla en UF'!R19,0)</f>
        <v>4950845</v>
      </c>
      <c r="S19" s="10">
        <f>ROUND($N$1*'Tabla en UF'!S19,0)</f>
        <v>5630371</v>
      </c>
      <c r="T19" s="10">
        <f>ROUND($N$1*'Tabla en UF'!T19,0)</f>
        <v>6212841</v>
      </c>
      <c r="U19" s="10">
        <f>ROUND($N$1*'Tabla en UF'!U19,0)</f>
        <v>6795284</v>
      </c>
      <c r="V19" s="49">
        <f>ROUND($N$1*'Tabla en UF'!V19,0)</f>
        <v>7377726</v>
      </c>
      <c r="W19" s="49">
        <f>ROUND($N$1*'Tabla en UF'!W19,0)</f>
        <v>7571892</v>
      </c>
      <c r="X19" s="49">
        <f>ROUND($N$1*'Tabla en UF'!X19,0)</f>
        <v>8154335</v>
      </c>
      <c r="Y19" s="49">
        <f>ROUND($N$1*'Tabla en UF'!Y19,0)</f>
        <v>8736777</v>
      </c>
      <c r="Z19" s="49">
        <f>ROUND($N$1*'Tabla en UF'!Z19,0)</f>
        <v>9319248</v>
      </c>
      <c r="AA19" s="49">
        <f>ROUND($N$1*'Tabla en UF'!AA19,0)</f>
        <v>9901690</v>
      </c>
      <c r="AB19" s="50">
        <f>ROUND($N$1*'Tabla en UF'!AB19,0)</f>
        <v>10872437</v>
      </c>
    </row>
    <row r="20" spans="2:28" x14ac:dyDescent="0.25">
      <c r="B20" s="11">
        <v>30</v>
      </c>
      <c r="C20" s="9">
        <f>ROUND($N$1*'Tabla en UF'!C20,0)</f>
        <v>1503091</v>
      </c>
      <c r="D20" s="9">
        <f>ROUND($N$1*'Tabla en UF'!D20,0)</f>
        <v>1503091</v>
      </c>
      <c r="E20" s="9">
        <f>ROUND($N$1*'Tabla en UF'!E20,0)</f>
        <v>1503091</v>
      </c>
      <c r="F20" s="9">
        <f>ROUND($N$1*'Tabla en UF'!F20,0)</f>
        <v>1503091</v>
      </c>
      <c r="G20" s="9">
        <f>ROUND($N$1*'Tabla en UF'!G20,0)</f>
        <v>1503091</v>
      </c>
      <c r="H20" s="10">
        <f>ROUND($N$1*'Tabla en UF'!H20,0)</f>
        <v>2536475</v>
      </c>
      <c r="I20" s="10">
        <f>ROUND($N$1*'Tabla en UF'!I20,0)</f>
        <v>2536475</v>
      </c>
      <c r="J20" s="10">
        <f>ROUND($N$1*'Tabla en UF'!J20,0)</f>
        <v>2536475</v>
      </c>
      <c r="K20" s="10">
        <f>ROUND($N$1*'Tabla en UF'!K20,0)</f>
        <v>2536475</v>
      </c>
      <c r="L20" s="10">
        <f>ROUND($N$1*'Tabla en UF'!L20,0)</f>
        <v>2536475</v>
      </c>
      <c r="M20" s="10">
        <f>ROUND($N$1*'Tabla en UF'!M20,0)</f>
        <v>3100151</v>
      </c>
      <c r="N20" s="10">
        <f>ROUND($N$1*'Tabla en UF'!N20,0)</f>
        <v>3381976</v>
      </c>
      <c r="O20" s="10">
        <f>ROUND($N$1*'Tabla en UF'!O20,0)</f>
        <v>3663828</v>
      </c>
      <c r="P20" s="10">
        <f>ROUND($N$1*'Tabla en UF'!P20,0)</f>
        <v>3945652</v>
      </c>
      <c r="Q20" s="10">
        <f>ROUND($N$1*'Tabla en UF'!Q20,0)</f>
        <v>4227476</v>
      </c>
      <c r="R20" s="10">
        <f>ROUND($N$1*'Tabla en UF'!R20,0)</f>
        <v>4791153</v>
      </c>
      <c r="S20" s="10">
        <f>ROUND($N$1*'Tabla en UF'!S20,0)</f>
        <v>5448743</v>
      </c>
      <c r="T20" s="10">
        <f>ROUND($N$1*'Tabla en UF'!T20,0)</f>
        <v>6012420</v>
      </c>
      <c r="U20" s="10">
        <f>ROUND($N$1*'Tabla en UF'!U20,0)</f>
        <v>6576068</v>
      </c>
      <c r="V20" s="49">
        <f>ROUND($N$1*'Tabla en UF'!V20,0)</f>
        <v>7139745</v>
      </c>
      <c r="W20" s="49">
        <f>ROUND($N$1*'Tabla en UF'!W20,0)</f>
        <v>7327628</v>
      </c>
      <c r="X20" s="49">
        <f>ROUND($N$1*'Tabla en UF'!X20,0)</f>
        <v>7891304</v>
      </c>
      <c r="Y20" s="49">
        <f>ROUND($N$1*'Tabla en UF'!Y20,0)</f>
        <v>8454953</v>
      </c>
      <c r="Z20" s="49">
        <f>ROUND($N$1*'Tabla en UF'!Z20,0)</f>
        <v>9018629</v>
      </c>
      <c r="AA20" s="49">
        <f>ROUND($N$1*'Tabla en UF'!AA20,0)</f>
        <v>9582278</v>
      </c>
      <c r="AB20" s="50">
        <f>ROUND($N$1*'Tabla en UF'!AB20,0)</f>
        <v>10521720</v>
      </c>
    </row>
    <row r="21" spans="2:28" x14ac:dyDescent="0.25">
      <c r="B21" s="11">
        <v>29</v>
      </c>
      <c r="C21" s="9">
        <f>ROUND($N$1*'Tabla en UF'!C21,0)</f>
        <v>1452993</v>
      </c>
      <c r="D21" s="9">
        <f>ROUND($N$1*'Tabla en UF'!D21,0)</f>
        <v>1452993</v>
      </c>
      <c r="E21" s="9">
        <f>ROUND($N$1*'Tabla en UF'!E21,0)</f>
        <v>1452993</v>
      </c>
      <c r="F21" s="9">
        <f>ROUND($N$1*'Tabla en UF'!F21,0)</f>
        <v>1452993</v>
      </c>
      <c r="G21" s="9">
        <f>ROUND($N$1*'Tabla en UF'!G21,0)</f>
        <v>1452993</v>
      </c>
      <c r="H21" s="10">
        <f>ROUND($N$1*'Tabla en UF'!H21,0)</f>
        <v>2451930</v>
      </c>
      <c r="I21" s="10">
        <f>ROUND($N$1*'Tabla en UF'!I21,0)</f>
        <v>2451930</v>
      </c>
      <c r="J21" s="10">
        <f>ROUND($N$1*'Tabla en UF'!J21,0)</f>
        <v>2451930</v>
      </c>
      <c r="K21" s="10">
        <f>ROUND($N$1*'Tabla en UF'!K21,0)</f>
        <v>2451930</v>
      </c>
      <c r="L21" s="10">
        <f>ROUND($N$1*'Tabla en UF'!L21,0)</f>
        <v>2451930</v>
      </c>
      <c r="M21" s="10">
        <f>ROUND($N$1*'Tabla en UF'!M21,0)</f>
        <v>2996813</v>
      </c>
      <c r="N21" s="10">
        <f>ROUND($N$1*'Tabla en UF'!N21,0)</f>
        <v>3269240</v>
      </c>
      <c r="O21" s="10">
        <f>ROUND($N$1*'Tabla en UF'!O21,0)</f>
        <v>3541695</v>
      </c>
      <c r="P21" s="10">
        <f>ROUND($N$1*'Tabla en UF'!P21,0)</f>
        <v>3814123</v>
      </c>
      <c r="Q21" s="10">
        <f>ROUND($N$1*'Tabla en UF'!Q21,0)</f>
        <v>4086550</v>
      </c>
      <c r="R21" s="10">
        <f>ROUND($N$1*'Tabla en UF'!R21,0)</f>
        <v>4631433</v>
      </c>
      <c r="S21" s="10">
        <f>ROUND($N$1*'Tabla en UF'!S21,0)</f>
        <v>5267116</v>
      </c>
      <c r="T21" s="10">
        <f>ROUND($N$1*'Tabla en UF'!T21,0)</f>
        <v>5811998</v>
      </c>
      <c r="U21" s="10">
        <f>ROUND($N$1*'Tabla en UF'!U21,0)</f>
        <v>6356881</v>
      </c>
      <c r="V21" s="49">
        <f>ROUND($N$1*'Tabla en UF'!V21,0)</f>
        <v>6901763</v>
      </c>
      <c r="W21" s="49">
        <f>ROUND($N$1*'Tabla en UF'!W21,0)</f>
        <v>7083363</v>
      </c>
      <c r="X21" s="49">
        <f>ROUND($N$1*'Tabla en UF'!X21,0)</f>
        <v>7628246</v>
      </c>
      <c r="Y21" s="49">
        <f>ROUND($N$1*'Tabla en UF'!Y21,0)</f>
        <v>8173129</v>
      </c>
      <c r="Z21" s="49">
        <f>ROUND($N$1*'Tabla en UF'!Z21,0)</f>
        <v>8718011</v>
      </c>
      <c r="AA21" s="49">
        <f>ROUND($N$1*'Tabla en UF'!AA21,0)</f>
        <v>9262866</v>
      </c>
      <c r="AB21" s="50">
        <f>ROUND($N$1*'Tabla en UF'!AB21,0)</f>
        <v>10171004</v>
      </c>
    </row>
    <row r="22" spans="2:28" x14ac:dyDescent="0.25">
      <c r="B22" s="11">
        <v>28</v>
      </c>
      <c r="C22" s="9">
        <f>ROUND($N$1*'Tabla en UF'!C22,0)</f>
        <v>1402894</v>
      </c>
      <c r="D22" s="9">
        <f>ROUND($N$1*'Tabla en UF'!D22,0)</f>
        <v>1402894</v>
      </c>
      <c r="E22" s="9">
        <f>ROUND($N$1*'Tabla en UF'!E22,0)</f>
        <v>1402894</v>
      </c>
      <c r="F22" s="9">
        <f>ROUND($N$1*'Tabla en UF'!F22,0)</f>
        <v>1402894</v>
      </c>
      <c r="G22" s="9">
        <f>ROUND($N$1*'Tabla en UF'!G22,0)</f>
        <v>1402894</v>
      </c>
      <c r="H22" s="10">
        <f>ROUND($N$1*'Tabla en UF'!H22,0)</f>
        <v>2367386</v>
      </c>
      <c r="I22" s="10">
        <f>ROUND($N$1*'Tabla en UF'!I22,0)</f>
        <v>2367386</v>
      </c>
      <c r="J22" s="10">
        <f>ROUND($N$1*'Tabla en UF'!J22,0)</f>
        <v>2367386</v>
      </c>
      <c r="K22" s="10">
        <f>ROUND($N$1*'Tabla en UF'!K22,0)</f>
        <v>2367386</v>
      </c>
      <c r="L22" s="10">
        <f>ROUND($N$1*'Tabla en UF'!L22,0)</f>
        <v>2367386</v>
      </c>
      <c r="M22" s="10">
        <f>ROUND($N$1*'Tabla en UF'!M22,0)</f>
        <v>2893475</v>
      </c>
      <c r="N22" s="10">
        <f>ROUND($N$1*'Tabla en UF'!N22,0)</f>
        <v>3156505</v>
      </c>
      <c r="O22" s="10">
        <f>ROUND($N$1*'Tabla en UF'!O22,0)</f>
        <v>3419563</v>
      </c>
      <c r="P22" s="10">
        <f>ROUND($N$1*'Tabla en UF'!P22,0)</f>
        <v>3682594</v>
      </c>
      <c r="Q22" s="10">
        <f>ROUND($N$1*'Tabla en UF'!Q22,0)</f>
        <v>3945652</v>
      </c>
      <c r="R22" s="10">
        <f>ROUND($N$1*'Tabla en UF'!R22,0)</f>
        <v>4471741</v>
      </c>
      <c r="S22" s="10">
        <f>ROUND($N$1*'Tabla en UF'!S22,0)</f>
        <v>5085488</v>
      </c>
      <c r="T22" s="10">
        <f>ROUND($N$1*'Tabla en UF'!T22,0)</f>
        <v>5611577</v>
      </c>
      <c r="U22" s="10">
        <f>ROUND($N$1*'Tabla en UF'!U22,0)</f>
        <v>6137666</v>
      </c>
      <c r="V22" s="49">
        <f>ROUND($N$1*'Tabla en UF'!V22,0)</f>
        <v>6663754</v>
      </c>
      <c r="W22" s="49">
        <f>ROUND($N$1*'Tabla en UF'!W22,0)</f>
        <v>6839127</v>
      </c>
      <c r="X22" s="49">
        <f>ROUND($N$1*'Tabla en UF'!X22,0)</f>
        <v>7365215</v>
      </c>
      <c r="Y22" s="49">
        <f>ROUND($N$1*'Tabla en UF'!Y22,0)</f>
        <v>7891304</v>
      </c>
      <c r="Z22" s="49">
        <f>ROUND($N$1*'Tabla en UF'!Z22,0)</f>
        <v>8417393</v>
      </c>
      <c r="AA22" s="49">
        <f>ROUND($N$1*'Tabla en UF'!AA22,0)</f>
        <v>8943454</v>
      </c>
      <c r="AB22" s="50">
        <f>ROUND($N$1*'Tabla en UF'!AB22,0)</f>
        <v>9820287</v>
      </c>
    </row>
    <row r="23" spans="2:28" x14ac:dyDescent="0.25">
      <c r="B23" s="11">
        <v>27</v>
      </c>
      <c r="C23" s="9">
        <f>ROUND($N$1*'Tabla en UF'!C23,0)</f>
        <v>1352796</v>
      </c>
      <c r="D23" s="9">
        <f>ROUND($N$1*'Tabla en UF'!D23,0)</f>
        <v>1352796</v>
      </c>
      <c r="E23" s="9">
        <f>ROUND($N$1*'Tabla en UF'!E23,0)</f>
        <v>1352796</v>
      </c>
      <c r="F23" s="9">
        <f>ROUND($N$1*'Tabla en UF'!F23,0)</f>
        <v>1352796</v>
      </c>
      <c r="G23" s="9">
        <f>ROUND($N$1*'Tabla en UF'!G23,0)</f>
        <v>1352796</v>
      </c>
      <c r="H23" s="10">
        <f>ROUND($N$1*'Tabla en UF'!H23,0)</f>
        <v>2282841</v>
      </c>
      <c r="I23" s="10">
        <f>ROUND($N$1*'Tabla en UF'!I23,0)</f>
        <v>2282841</v>
      </c>
      <c r="J23" s="10">
        <f>ROUND($N$1*'Tabla en UF'!J23,0)</f>
        <v>2282841</v>
      </c>
      <c r="K23" s="10">
        <f>ROUND($N$1*'Tabla en UF'!K23,0)</f>
        <v>2282841</v>
      </c>
      <c r="L23" s="10">
        <f>ROUND($N$1*'Tabla en UF'!L23,0)</f>
        <v>2282841</v>
      </c>
      <c r="M23" s="10">
        <f>ROUND($N$1*'Tabla en UF'!M23,0)</f>
        <v>2790136</v>
      </c>
      <c r="N23" s="10">
        <f>ROUND($N$1*'Tabla en UF'!N23,0)</f>
        <v>3043797</v>
      </c>
      <c r="O23" s="10">
        <f>ROUND($N$1*'Tabla en UF'!O23,0)</f>
        <v>3297431</v>
      </c>
      <c r="P23" s="10">
        <f>ROUND($N$1*'Tabla en UF'!P23,0)</f>
        <v>3551092</v>
      </c>
      <c r="Q23" s="10">
        <f>ROUND($N$1*'Tabla en UF'!Q23,0)</f>
        <v>3804726</v>
      </c>
      <c r="R23" s="10">
        <f>ROUND($N$1*'Tabla en UF'!R23,0)</f>
        <v>4312021</v>
      </c>
      <c r="S23" s="10">
        <f>ROUND($N$1*'Tabla en UF'!S23,0)</f>
        <v>4903888</v>
      </c>
      <c r="T23" s="10">
        <f>ROUND($N$1*'Tabla en UF'!T23,0)</f>
        <v>5411183</v>
      </c>
      <c r="U23" s="10">
        <f>ROUND($N$1*'Tabla en UF'!U23,0)</f>
        <v>5918478</v>
      </c>
      <c r="V23" s="49">
        <f>ROUND($N$1*'Tabla en UF'!V23,0)</f>
        <v>6425773</v>
      </c>
      <c r="W23" s="49">
        <f>ROUND($N$1*'Tabla en UF'!W23,0)</f>
        <v>6594862</v>
      </c>
      <c r="X23" s="49">
        <f>ROUND($N$1*'Tabla en UF'!X23,0)</f>
        <v>7102157</v>
      </c>
      <c r="Y23" s="49">
        <f>ROUND($N$1*'Tabla en UF'!Y23,0)</f>
        <v>7609452</v>
      </c>
      <c r="Z23" s="49">
        <f>ROUND($N$1*'Tabla en UF'!Z23,0)</f>
        <v>8116747</v>
      </c>
      <c r="AA23" s="49">
        <f>ROUND($N$1*'Tabla en UF'!AA23,0)</f>
        <v>8624070</v>
      </c>
      <c r="AB23" s="50">
        <f>ROUND($N$1*'Tabla en UF'!AB23,0)</f>
        <v>9469543</v>
      </c>
    </row>
    <row r="24" spans="2:28" x14ac:dyDescent="0.25">
      <c r="B24" s="11">
        <v>26</v>
      </c>
      <c r="C24" s="9">
        <f>ROUND($N$1*'Tabla en UF'!C24,0)</f>
        <v>1302697</v>
      </c>
      <c r="D24" s="9">
        <f>ROUND($N$1*'Tabla en UF'!D24,0)</f>
        <v>1302697</v>
      </c>
      <c r="E24" s="9">
        <f>ROUND($N$1*'Tabla en UF'!E24,0)</f>
        <v>1302697</v>
      </c>
      <c r="F24" s="9">
        <f>ROUND($N$1*'Tabla en UF'!F24,0)</f>
        <v>1302697</v>
      </c>
      <c r="G24" s="9">
        <f>ROUND($N$1*'Tabla en UF'!G24,0)</f>
        <v>1302697</v>
      </c>
      <c r="H24" s="10">
        <f>ROUND($N$1*'Tabla en UF'!H24,0)</f>
        <v>2198297</v>
      </c>
      <c r="I24" s="10">
        <f>ROUND($N$1*'Tabla en UF'!I24,0)</f>
        <v>2198297</v>
      </c>
      <c r="J24" s="10">
        <f>ROUND($N$1*'Tabla en UF'!J24,0)</f>
        <v>2198297</v>
      </c>
      <c r="K24" s="10">
        <f>ROUND($N$1*'Tabla en UF'!K24,0)</f>
        <v>2198297</v>
      </c>
      <c r="L24" s="10">
        <f>ROUND($N$1*'Tabla en UF'!L24,0)</f>
        <v>2198297</v>
      </c>
      <c r="M24" s="10">
        <f>ROUND($N$1*'Tabla en UF'!M24,0)</f>
        <v>2686798</v>
      </c>
      <c r="N24" s="10">
        <f>ROUND($N$1*'Tabla en UF'!N24,0)</f>
        <v>2931062</v>
      </c>
      <c r="O24" s="10">
        <f>ROUND($N$1*'Tabla en UF'!O24,0)</f>
        <v>3175299</v>
      </c>
      <c r="P24" s="10">
        <f>ROUND($N$1*'Tabla en UF'!P24,0)</f>
        <v>3419563</v>
      </c>
      <c r="Q24" s="10">
        <f>ROUND($N$1*'Tabla en UF'!Q24,0)</f>
        <v>3663828</v>
      </c>
      <c r="R24" s="10">
        <f>ROUND($N$1*'Tabla en UF'!R24,0)</f>
        <v>4152329</v>
      </c>
      <c r="S24" s="10">
        <f>ROUND($N$1*'Tabla en UF'!S24,0)</f>
        <v>4722261</v>
      </c>
      <c r="T24" s="10">
        <f>ROUND($N$1*'Tabla en UF'!T24,0)</f>
        <v>5210762</v>
      </c>
      <c r="U24" s="10">
        <f>ROUND($N$1*'Tabla en UF'!U24,0)</f>
        <v>5699263</v>
      </c>
      <c r="V24" s="49">
        <f>ROUND($N$1*'Tabla en UF'!V24,0)</f>
        <v>6187764</v>
      </c>
      <c r="W24" s="49">
        <f>ROUND($N$1*'Tabla en UF'!W24,0)</f>
        <v>6350625</v>
      </c>
      <c r="X24" s="49">
        <f>ROUND($N$1*'Tabla en UF'!X24,0)</f>
        <v>6839127</v>
      </c>
      <c r="Y24" s="49">
        <f>ROUND($N$1*'Tabla en UF'!Y24,0)</f>
        <v>7327628</v>
      </c>
      <c r="Z24" s="49">
        <f>ROUND($N$1*'Tabla en UF'!Z24,0)</f>
        <v>7816129</v>
      </c>
      <c r="AA24" s="49">
        <f>ROUND($N$1*'Tabla en UF'!AA24,0)</f>
        <v>8304658</v>
      </c>
      <c r="AB24" s="50">
        <f>ROUND($N$1*'Tabla en UF'!AB24,0)</f>
        <v>9118826</v>
      </c>
    </row>
    <row r="25" spans="2:28" x14ac:dyDescent="0.25">
      <c r="B25" s="11">
        <v>25</v>
      </c>
      <c r="C25" s="9">
        <f>ROUND($N$1*'Tabla en UF'!C25,0)</f>
        <v>1252599</v>
      </c>
      <c r="D25" s="9">
        <f>ROUND($N$1*'Tabla en UF'!D25,0)</f>
        <v>1252599</v>
      </c>
      <c r="E25" s="9">
        <f>ROUND($N$1*'Tabla en UF'!E25,0)</f>
        <v>1252599</v>
      </c>
      <c r="F25" s="9">
        <f>ROUND($N$1*'Tabla en UF'!F25,0)</f>
        <v>1252599</v>
      </c>
      <c r="G25" s="9">
        <f>ROUND($N$1*'Tabla en UF'!G25,0)</f>
        <v>1252599</v>
      </c>
      <c r="H25" s="10">
        <f>ROUND($N$1*'Tabla en UF'!H25,0)</f>
        <v>2113752</v>
      </c>
      <c r="I25" s="10">
        <f>ROUND($N$1*'Tabla en UF'!I25,0)</f>
        <v>2113752</v>
      </c>
      <c r="J25" s="10">
        <f>ROUND($N$1*'Tabla en UF'!J25,0)</f>
        <v>2113752</v>
      </c>
      <c r="K25" s="10">
        <f>ROUND($N$1*'Tabla en UF'!K25,0)</f>
        <v>2113752</v>
      </c>
      <c r="L25" s="10">
        <f>ROUND($N$1*'Tabla en UF'!L25,0)</f>
        <v>2113752</v>
      </c>
      <c r="M25" s="10">
        <f>ROUND($N$1*'Tabla en UF'!M25,0)</f>
        <v>2583459</v>
      </c>
      <c r="N25" s="10">
        <f>ROUND($N$1*'Tabla en UF'!N25,0)</f>
        <v>2818327</v>
      </c>
      <c r="O25" s="10">
        <f>ROUND($N$1*'Tabla en UF'!O25,0)</f>
        <v>3053167</v>
      </c>
      <c r="P25" s="10">
        <f>ROUND($N$1*'Tabla en UF'!P25,0)</f>
        <v>3288034</v>
      </c>
      <c r="Q25" s="10">
        <f>ROUND($N$1*'Tabla en UF'!Q25,0)</f>
        <v>3522902</v>
      </c>
      <c r="R25" s="10">
        <f>ROUND($N$1*'Tabla en UF'!R25,0)</f>
        <v>3992609</v>
      </c>
      <c r="S25" s="10">
        <f>ROUND($N$1*'Tabla en UF'!S25,0)</f>
        <v>4540633</v>
      </c>
      <c r="T25" s="10">
        <f>ROUND($N$1*'Tabla en UF'!T25,0)</f>
        <v>5010340</v>
      </c>
      <c r="U25" s="10">
        <f>ROUND($N$1*'Tabla en UF'!U25,0)</f>
        <v>5480075</v>
      </c>
      <c r="V25" s="49">
        <f>ROUND($N$1*'Tabla en UF'!V25,0)</f>
        <v>5949783</v>
      </c>
      <c r="W25" s="49">
        <f>ROUND($N$1*'Tabla en UF'!W25,0)</f>
        <v>6106361</v>
      </c>
      <c r="X25" s="49">
        <f>ROUND($N$1*'Tabla en UF'!X25,0)</f>
        <v>6576068</v>
      </c>
      <c r="Y25" s="49">
        <f>ROUND($N$1*'Tabla en UF'!Y25,0)</f>
        <v>7045803</v>
      </c>
      <c r="Z25" s="49">
        <f>ROUND($N$1*'Tabla en UF'!Z25,0)</f>
        <v>7515511</v>
      </c>
      <c r="AA25" s="49">
        <f>ROUND($N$1*'Tabla en UF'!AA25,0)</f>
        <v>7985246</v>
      </c>
      <c r="AB25" s="50">
        <f>ROUND($N$1*'Tabla en UF'!AB25,0)</f>
        <v>8768110</v>
      </c>
    </row>
    <row r="26" spans="2:28" x14ac:dyDescent="0.25">
      <c r="B26" s="11">
        <v>24</v>
      </c>
      <c r="C26" s="9">
        <f>ROUND($N$1*'Tabla en UF'!C26,0)</f>
        <v>1202473</v>
      </c>
      <c r="D26" s="9">
        <f>ROUND($N$1*'Tabla en UF'!D26,0)</f>
        <v>1202473</v>
      </c>
      <c r="E26" s="9">
        <f>ROUND($N$1*'Tabla en UF'!E26,0)</f>
        <v>1202473</v>
      </c>
      <c r="F26" s="9">
        <f>ROUND($N$1*'Tabla en UF'!F26,0)</f>
        <v>1202473</v>
      </c>
      <c r="G26" s="9">
        <f>ROUND($N$1*'Tabla en UF'!G26,0)</f>
        <v>1202473</v>
      </c>
      <c r="H26" s="10">
        <f>ROUND($N$1*'Tabla en UF'!H26,0)</f>
        <v>2029180</v>
      </c>
      <c r="I26" s="10">
        <f>ROUND($N$1*'Tabla en UF'!I26,0)</f>
        <v>2029180</v>
      </c>
      <c r="J26" s="10">
        <f>ROUND($N$1*'Tabla en UF'!J26,0)</f>
        <v>2029180</v>
      </c>
      <c r="K26" s="10">
        <f>ROUND($N$1*'Tabla en UF'!K26,0)</f>
        <v>2029180</v>
      </c>
      <c r="L26" s="10">
        <f>ROUND($N$1*'Tabla en UF'!L26,0)</f>
        <v>2029180</v>
      </c>
      <c r="M26" s="10">
        <f>ROUND($N$1*'Tabla en UF'!M26,0)</f>
        <v>2480121</v>
      </c>
      <c r="N26" s="10">
        <f>ROUND($N$1*'Tabla en UF'!N26,0)</f>
        <v>2705592</v>
      </c>
      <c r="O26" s="10">
        <f>ROUND($N$1*'Tabla en UF'!O26,0)</f>
        <v>2931062</v>
      </c>
      <c r="P26" s="10">
        <f>ROUND($N$1*'Tabla en UF'!P26,0)</f>
        <v>3156505</v>
      </c>
      <c r="Q26" s="10">
        <f>ROUND($N$1*'Tabla en UF'!Q26,0)</f>
        <v>3381976</v>
      </c>
      <c r="R26" s="10">
        <f>ROUND($N$1*'Tabla en UF'!R26,0)</f>
        <v>3832917</v>
      </c>
      <c r="S26" s="10">
        <f>ROUND($N$1*'Tabla en UF'!S26,0)</f>
        <v>4359006</v>
      </c>
      <c r="T26" s="10">
        <f>ROUND($N$1*'Tabla en UF'!T26,0)</f>
        <v>4809919</v>
      </c>
      <c r="U26" s="10">
        <f>ROUND($N$1*'Tabla en UF'!U26,0)</f>
        <v>5260860</v>
      </c>
      <c r="V26" s="49">
        <f>ROUND($N$1*'Tabla en UF'!V26,0)</f>
        <v>5711801</v>
      </c>
      <c r="W26" s="49">
        <f>ROUND($N$1*'Tabla en UF'!W26,0)</f>
        <v>5862097</v>
      </c>
      <c r="X26" s="49">
        <f>ROUND($N$1*'Tabla en UF'!X26,0)</f>
        <v>6313038</v>
      </c>
      <c r="Y26" s="49">
        <f>ROUND($N$1*'Tabla en UF'!Y26,0)</f>
        <v>6763979</v>
      </c>
      <c r="Z26" s="49">
        <f>ROUND($N$1*'Tabla en UF'!Z26,0)</f>
        <v>7214892</v>
      </c>
      <c r="AA26" s="49">
        <f>ROUND($N$1*'Tabla en UF'!AA26,0)</f>
        <v>7665834</v>
      </c>
      <c r="AB26" s="50">
        <f>ROUND($N$1*'Tabla en UF'!AB26,0)</f>
        <v>8417393</v>
      </c>
    </row>
    <row r="27" spans="2:28" x14ac:dyDescent="0.25">
      <c r="B27" s="11">
        <v>23</v>
      </c>
      <c r="C27" s="9">
        <f>ROUND($N$1*'Tabla en UF'!C27,0)</f>
        <v>1152374</v>
      </c>
      <c r="D27" s="9">
        <f>ROUND($N$1*'Tabla en UF'!D27,0)</f>
        <v>1152374</v>
      </c>
      <c r="E27" s="9">
        <f>ROUND($N$1*'Tabla en UF'!E27,0)</f>
        <v>1152374</v>
      </c>
      <c r="F27" s="9">
        <f>ROUND($N$1*'Tabla en UF'!F27,0)</f>
        <v>1152374</v>
      </c>
      <c r="G27" s="9">
        <f>ROUND($N$1*'Tabla en UF'!G27,0)</f>
        <v>1152374</v>
      </c>
      <c r="H27" s="10">
        <f>ROUND($N$1*'Tabla en UF'!H27,0)</f>
        <v>1944635</v>
      </c>
      <c r="I27" s="10">
        <f>ROUND($N$1*'Tabla en UF'!I27,0)</f>
        <v>1944635</v>
      </c>
      <c r="J27" s="10">
        <f>ROUND($N$1*'Tabla en UF'!J27,0)</f>
        <v>1944635</v>
      </c>
      <c r="K27" s="10">
        <f>ROUND($N$1*'Tabla en UF'!K27,0)</f>
        <v>1944635</v>
      </c>
      <c r="L27" s="10">
        <f>ROUND($N$1*'Tabla en UF'!L27,0)</f>
        <v>1944635</v>
      </c>
      <c r="M27" s="10">
        <f>ROUND($N$1*'Tabla en UF'!M27,0)</f>
        <v>2376783</v>
      </c>
      <c r="N27" s="10">
        <f>ROUND($N$1*'Tabla en UF'!N27,0)</f>
        <v>2592856</v>
      </c>
      <c r="O27" s="10">
        <f>ROUND($N$1*'Tabla en UF'!O27,0)</f>
        <v>2808930</v>
      </c>
      <c r="P27" s="10">
        <f>ROUND($N$1*'Tabla en UF'!P27,0)</f>
        <v>3025004</v>
      </c>
      <c r="Q27" s="10">
        <f>ROUND($N$1*'Tabla en UF'!Q27,0)</f>
        <v>3241077</v>
      </c>
      <c r="R27" s="10">
        <f>ROUND($N$1*'Tabla en UF'!R27,0)</f>
        <v>3673197</v>
      </c>
      <c r="S27" s="10">
        <f>ROUND($N$1*'Tabla en UF'!S27,0)</f>
        <v>4177378</v>
      </c>
      <c r="T27" s="10">
        <f>ROUND($N$1*'Tabla en UF'!T27,0)</f>
        <v>4609525</v>
      </c>
      <c r="U27" s="10">
        <f>ROUND($N$1*'Tabla en UF'!U27,0)</f>
        <v>5041673</v>
      </c>
      <c r="V27" s="49">
        <f>ROUND($N$1*'Tabla en UF'!V27,0)</f>
        <v>5473792</v>
      </c>
      <c r="W27" s="49">
        <f>ROUND($N$1*'Tabla en UF'!W27,0)</f>
        <v>5617860</v>
      </c>
      <c r="X27" s="49">
        <f>ROUND($N$1*'Tabla en UF'!X27,0)</f>
        <v>6049980</v>
      </c>
      <c r="Y27" s="49">
        <f>ROUND($N$1*'Tabla en UF'!Y27,0)</f>
        <v>6482127</v>
      </c>
      <c r="Z27" s="49">
        <f>ROUND($N$1*'Tabla en UF'!Z27,0)</f>
        <v>6914274</v>
      </c>
      <c r="AA27" s="49">
        <f>ROUND($N$1*'Tabla en UF'!AA27,0)</f>
        <v>7346422</v>
      </c>
      <c r="AB27" s="50">
        <f>ROUND($N$1*'Tabla en UF'!AB27,0)</f>
        <v>8066649</v>
      </c>
    </row>
    <row r="28" spans="2:28" x14ac:dyDescent="0.25">
      <c r="B28" s="11">
        <v>22</v>
      </c>
      <c r="C28" s="9">
        <f>ROUND($N$1*'Tabla en UF'!C28,0)</f>
        <v>1102276</v>
      </c>
      <c r="D28" s="9">
        <f>ROUND($N$1*'Tabla en UF'!D28,0)</f>
        <v>1102276</v>
      </c>
      <c r="E28" s="9">
        <f>ROUND($N$1*'Tabla en UF'!E28,0)</f>
        <v>1102276</v>
      </c>
      <c r="F28" s="9">
        <f>ROUND($N$1*'Tabla en UF'!F28,0)</f>
        <v>1102276</v>
      </c>
      <c r="G28" s="9">
        <f>ROUND($N$1*'Tabla en UF'!G28,0)</f>
        <v>1102276</v>
      </c>
      <c r="H28" s="10">
        <f>ROUND($N$1*'Tabla en UF'!H28,0)</f>
        <v>1860091</v>
      </c>
      <c r="I28" s="10">
        <f>ROUND($N$1*'Tabla en UF'!I28,0)</f>
        <v>1860091</v>
      </c>
      <c r="J28" s="10">
        <f>ROUND($N$1*'Tabla en UF'!J28,0)</f>
        <v>1860091</v>
      </c>
      <c r="K28" s="10">
        <f>ROUND($N$1*'Tabla en UF'!K28,0)</f>
        <v>1860091</v>
      </c>
      <c r="L28" s="10">
        <f>ROUND($N$1*'Tabla en UF'!L28,0)</f>
        <v>1860091</v>
      </c>
      <c r="M28" s="10">
        <f>ROUND($N$1*'Tabla en UF'!M28,0)</f>
        <v>2273444</v>
      </c>
      <c r="N28" s="10">
        <f>ROUND($N$1*'Tabla en UF'!N28,0)</f>
        <v>2480121</v>
      </c>
      <c r="O28" s="10">
        <f>ROUND($N$1*'Tabla en UF'!O28,0)</f>
        <v>2686798</v>
      </c>
      <c r="P28" s="10">
        <f>ROUND($N$1*'Tabla en UF'!P28,0)</f>
        <v>2893475</v>
      </c>
      <c r="Q28" s="10">
        <f>ROUND($N$1*'Tabla en UF'!Q28,0)</f>
        <v>3100151</v>
      </c>
      <c r="R28" s="10">
        <f>ROUND($N$1*'Tabla en UF'!R28,0)</f>
        <v>3513505</v>
      </c>
      <c r="S28" s="10">
        <f>ROUND($N$1*'Tabla en UF'!S28,0)</f>
        <v>3995751</v>
      </c>
      <c r="T28" s="10">
        <f>ROUND($N$1*'Tabla en UF'!T28,0)</f>
        <v>4409104</v>
      </c>
      <c r="U28" s="10">
        <f>ROUND($N$1*'Tabla en UF'!U28,0)</f>
        <v>4822458</v>
      </c>
      <c r="V28" s="49">
        <f>ROUND($N$1*'Tabla en UF'!V28,0)</f>
        <v>5235811</v>
      </c>
      <c r="W28" s="49">
        <f>ROUND($N$1*'Tabla en UF'!W28,0)</f>
        <v>5373596</v>
      </c>
      <c r="X28" s="49">
        <f>ROUND($N$1*'Tabla en UF'!X28,0)</f>
        <v>5786949</v>
      </c>
      <c r="Y28" s="49">
        <f>ROUND($N$1*'Tabla en UF'!Y28,0)</f>
        <v>6200303</v>
      </c>
      <c r="Z28" s="49">
        <f>ROUND($N$1*'Tabla en UF'!Z28,0)</f>
        <v>6613656</v>
      </c>
      <c r="AA28" s="49">
        <f>ROUND($N$1*'Tabla en UF'!AA28,0)</f>
        <v>7027010</v>
      </c>
      <c r="AB28" s="50">
        <f>ROUND($N$1*'Tabla en UF'!AB28,0)</f>
        <v>7715932</v>
      </c>
    </row>
    <row r="29" spans="2:28" x14ac:dyDescent="0.25">
      <c r="B29" s="11">
        <v>21</v>
      </c>
      <c r="C29" s="9">
        <f>ROUND($N$1*'Tabla en UF'!C29,0)</f>
        <v>1052178</v>
      </c>
      <c r="D29" s="9">
        <f>ROUND($N$1*'Tabla en UF'!D29,0)</f>
        <v>1052178</v>
      </c>
      <c r="E29" s="9">
        <f>ROUND($N$1*'Tabla en UF'!E29,0)</f>
        <v>1052178</v>
      </c>
      <c r="F29" s="9">
        <f>ROUND($N$1*'Tabla en UF'!F29,0)</f>
        <v>1052178</v>
      </c>
      <c r="G29" s="9">
        <f>ROUND($N$1*'Tabla en UF'!G29,0)</f>
        <v>1052178</v>
      </c>
      <c r="H29" s="10">
        <f>ROUND($N$1*'Tabla en UF'!H29,0)</f>
        <v>1775546</v>
      </c>
      <c r="I29" s="10">
        <f>ROUND($N$1*'Tabla en UF'!I29,0)</f>
        <v>1775546</v>
      </c>
      <c r="J29" s="10">
        <f>ROUND($N$1*'Tabla en UF'!J29,0)</f>
        <v>1775546</v>
      </c>
      <c r="K29" s="10">
        <f>ROUND($N$1*'Tabla en UF'!K29,0)</f>
        <v>1775546</v>
      </c>
      <c r="L29" s="10">
        <f>ROUND($N$1*'Tabla en UF'!L29,0)</f>
        <v>1775546</v>
      </c>
      <c r="M29" s="10">
        <f>ROUND($N$1*'Tabla en UF'!M29,0)</f>
        <v>2170106</v>
      </c>
      <c r="N29" s="10">
        <f>ROUND($N$1*'Tabla en UF'!N29,0)</f>
        <v>2367386</v>
      </c>
      <c r="O29" s="10">
        <f>ROUND($N$1*'Tabla en UF'!O29,0)</f>
        <v>2564666</v>
      </c>
      <c r="P29" s="10">
        <f>ROUND($N$1*'Tabla en UF'!P29,0)</f>
        <v>2761945</v>
      </c>
      <c r="Q29" s="10">
        <f>ROUND($N$1*'Tabla en UF'!Q29,0)</f>
        <v>2959225</v>
      </c>
      <c r="R29" s="10">
        <f>ROUND($N$1*'Tabla en UF'!R29,0)</f>
        <v>3353813</v>
      </c>
      <c r="S29" s="10">
        <f>ROUND($N$1*'Tabla en UF'!S29,0)</f>
        <v>3814123</v>
      </c>
      <c r="T29" s="10">
        <f>ROUND($N$1*'Tabla en UF'!T29,0)</f>
        <v>4208683</v>
      </c>
      <c r="U29" s="10">
        <f>ROUND($N$1*'Tabla en UF'!U29,0)</f>
        <v>4603242</v>
      </c>
      <c r="V29" s="49">
        <f>ROUND($N$1*'Tabla en UF'!V29,0)</f>
        <v>4997830</v>
      </c>
      <c r="W29" s="49">
        <f>ROUND($N$1*'Tabla en UF'!W29,0)</f>
        <v>5129331</v>
      </c>
      <c r="X29" s="49">
        <f>ROUND($N$1*'Tabla en UF'!X29,0)</f>
        <v>5523918</v>
      </c>
      <c r="Y29" s="49">
        <f>ROUND($N$1*'Tabla en UF'!Y29,0)</f>
        <v>5918478</v>
      </c>
      <c r="Z29" s="49">
        <f>ROUND($N$1*'Tabla en UF'!Z29,0)</f>
        <v>6313038</v>
      </c>
      <c r="AA29" s="49">
        <f>ROUND($N$1*'Tabla en UF'!AA29,0)</f>
        <v>6707597</v>
      </c>
      <c r="AB29" s="50">
        <f>ROUND($N$1*'Tabla en UF'!AB29,0)</f>
        <v>7365215</v>
      </c>
    </row>
    <row r="30" spans="2:28" x14ac:dyDescent="0.25">
      <c r="B30" s="11">
        <v>20</v>
      </c>
      <c r="C30" s="9">
        <f>ROUND($N$1*'Tabla en UF'!C30,0)</f>
        <v>1002079</v>
      </c>
      <c r="D30" s="9">
        <f>ROUND($N$1*'Tabla en UF'!D30,0)</f>
        <v>1002079</v>
      </c>
      <c r="E30" s="9">
        <f>ROUND($N$1*'Tabla en UF'!E30,0)</f>
        <v>1002079</v>
      </c>
      <c r="F30" s="9">
        <f>ROUND($N$1*'Tabla en UF'!F30,0)</f>
        <v>1002079</v>
      </c>
      <c r="G30" s="9">
        <f>ROUND($N$1*'Tabla en UF'!G30,0)</f>
        <v>1002079</v>
      </c>
      <c r="H30" s="10">
        <f>ROUND($N$1*'Tabla en UF'!H30,0)</f>
        <v>1691002</v>
      </c>
      <c r="I30" s="10">
        <f>ROUND($N$1*'Tabla en UF'!I30,0)</f>
        <v>1691002</v>
      </c>
      <c r="J30" s="10">
        <f>ROUND($N$1*'Tabla en UF'!J30,0)</f>
        <v>1691002</v>
      </c>
      <c r="K30" s="10">
        <f>ROUND($N$1*'Tabla en UF'!K30,0)</f>
        <v>1691002</v>
      </c>
      <c r="L30" s="10">
        <f>ROUND($N$1*'Tabla en UF'!L30,0)</f>
        <v>1691002</v>
      </c>
      <c r="M30" s="10">
        <f>ROUND($N$1*'Tabla en UF'!M30,0)</f>
        <v>2066768</v>
      </c>
      <c r="N30" s="10">
        <f>ROUND($N$1*'Tabla en UF'!N30,0)</f>
        <v>2254650</v>
      </c>
      <c r="O30" s="10">
        <f>ROUND($N$1*'Tabla en UF'!O30,0)</f>
        <v>2442533</v>
      </c>
      <c r="P30" s="10">
        <f>ROUND($N$1*'Tabla en UF'!P30,0)</f>
        <v>2630444</v>
      </c>
      <c r="Q30" s="10">
        <f>ROUND($N$1*'Tabla en UF'!Q30,0)</f>
        <v>2818327</v>
      </c>
      <c r="R30" s="10">
        <f>ROUND($N$1*'Tabla en UF'!R30,0)</f>
        <v>3194093</v>
      </c>
      <c r="S30" s="10">
        <f>ROUND($N$1*'Tabla en UF'!S30,0)</f>
        <v>3632495</v>
      </c>
      <c r="T30" s="10">
        <f>ROUND($N$1*'Tabla en UF'!T30,0)</f>
        <v>4008289</v>
      </c>
      <c r="U30" s="10">
        <f>ROUND($N$1*'Tabla en UF'!U30,0)</f>
        <v>4384055</v>
      </c>
      <c r="V30" s="49">
        <f>ROUND($N$1*'Tabla en UF'!V30,0)</f>
        <v>4759821</v>
      </c>
      <c r="W30" s="49">
        <f>ROUND($N$1*'Tabla en UF'!W30,0)</f>
        <v>4885094</v>
      </c>
      <c r="X30" s="49">
        <f>ROUND($N$1*'Tabla en UF'!X30,0)</f>
        <v>5260860</v>
      </c>
      <c r="Y30" s="49">
        <f>ROUND($N$1*'Tabla en UF'!Y30,0)</f>
        <v>5636626</v>
      </c>
      <c r="Z30" s="49">
        <f>ROUND($N$1*'Tabla en UF'!Z30,0)</f>
        <v>6012420</v>
      </c>
      <c r="AA30" s="49">
        <f>ROUND($N$1*'Tabla en UF'!AA30,0)</f>
        <v>6388185</v>
      </c>
      <c r="AB30" s="50">
        <f>ROUND($N$1*'Tabla en UF'!AB30,0)</f>
        <v>7014471</v>
      </c>
    </row>
    <row r="31" spans="2:28" x14ac:dyDescent="0.25">
      <c r="B31" s="11">
        <v>19</v>
      </c>
      <c r="C31" s="9">
        <f>ROUND($N$1*'Tabla en UF'!C31,0)</f>
        <v>951953</v>
      </c>
      <c r="D31" s="9">
        <f>ROUND($N$1*'Tabla en UF'!D31,0)</f>
        <v>951953</v>
      </c>
      <c r="E31" s="9">
        <f>ROUND($N$1*'Tabla en UF'!E31,0)</f>
        <v>951953</v>
      </c>
      <c r="F31" s="9">
        <f>ROUND($N$1*'Tabla en UF'!F31,0)</f>
        <v>951953</v>
      </c>
      <c r="G31" s="9">
        <f>ROUND($N$1*'Tabla en UF'!G31,0)</f>
        <v>951953</v>
      </c>
      <c r="H31" s="10">
        <f>ROUND($N$1*'Tabla en UF'!H31,0)</f>
        <v>1606429</v>
      </c>
      <c r="I31" s="10">
        <f>ROUND($N$1*'Tabla en UF'!I31,0)</f>
        <v>1606429</v>
      </c>
      <c r="J31" s="10">
        <f>ROUND($N$1*'Tabla en UF'!J31,0)</f>
        <v>1606429</v>
      </c>
      <c r="K31" s="10">
        <f>ROUND($N$1*'Tabla en UF'!K31,0)</f>
        <v>1606429</v>
      </c>
      <c r="L31" s="10">
        <f>ROUND($N$1*'Tabla en UF'!L31,0)</f>
        <v>1606429</v>
      </c>
      <c r="M31" s="10">
        <f>ROUND($N$1*'Tabla en UF'!M31,0)</f>
        <v>1963429</v>
      </c>
      <c r="N31" s="10">
        <f>ROUND($N$1*'Tabla en UF'!N31,0)</f>
        <v>2141915</v>
      </c>
      <c r="O31" s="10">
        <f>ROUND($N$1*'Tabla en UF'!O31,0)</f>
        <v>2320429</v>
      </c>
      <c r="P31" s="10">
        <f>ROUND($N$1*'Tabla en UF'!P31,0)</f>
        <v>2498915</v>
      </c>
      <c r="Q31" s="10">
        <f>ROUND($N$1*'Tabla en UF'!Q31,0)</f>
        <v>2677401</v>
      </c>
      <c r="R31" s="10">
        <f>ROUND($N$1*'Tabla en UF'!R31,0)</f>
        <v>3034400</v>
      </c>
      <c r="S31" s="10">
        <f>ROUND($N$1*'Tabla en UF'!S31,0)</f>
        <v>3450868</v>
      </c>
      <c r="T31" s="10">
        <f>ROUND($N$1*'Tabla en UF'!T31,0)</f>
        <v>3807868</v>
      </c>
      <c r="U31" s="10">
        <f>ROUND($N$1*'Tabla en UF'!U31,0)</f>
        <v>4164840</v>
      </c>
      <c r="V31" s="49">
        <f>ROUND($N$1*'Tabla en UF'!V31,0)</f>
        <v>4521839</v>
      </c>
      <c r="W31" s="49">
        <f>ROUND($N$1*'Tabla en UF'!W31,0)</f>
        <v>4640830</v>
      </c>
      <c r="X31" s="49">
        <f>ROUND($N$1*'Tabla en UF'!X31,0)</f>
        <v>4997830</v>
      </c>
      <c r="Y31" s="49">
        <f>ROUND($N$1*'Tabla en UF'!Y31,0)</f>
        <v>5354802</v>
      </c>
      <c r="Z31" s="49">
        <f>ROUND($N$1*'Tabla en UF'!Z31,0)</f>
        <v>5711801</v>
      </c>
      <c r="AA31" s="49">
        <f>ROUND($N$1*'Tabla en UF'!AA31,0)</f>
        <v>6068773</v>
      </c>
      <c r="AB31" s="50">
        <f>ROUND($N$1*'Tabla en UF'!AB31,0)</f>
        <v>6663754</v>
      </c>
    </row>
    <row r="32" spans="2:28" x14ac:dyDescent="0.25">
      <c r="B32" s="11">
        <v>18</v>
      </c>
      <c r="C32" s="9">
        <f>ROUND($N$1*'Tabla en UF'!C32,0)</f>
        <v>901855</v>
      </c>
      <c r="D32" s="9">
        <f>ROUND($N$1*'Tabla en UF'!D32,0)</f>
        <v>901855</v>
      </c>
      <c r="E32" s="9">
        <f>ROUND($N$1*'Tabla en UF'!E32,0)</f>
        <v>901855</v>
      </c>
      <c r="F32" s="9">
        <f>ROUND($N$1*'Tabla en UF'!F32,0)</f>
        <v>901855</v>
      </c>
      <c r="G32" s="9">
        <f>ROUND($N$1*'Tabla en UF'!G32,0)</f>
        <v>901855</v>
      </c>
      <c r="H32" s="10">
        <f>ROUND($N$1*'Tabla en UF'!H32,0)</f>
        <v>1521885</v>
      </c>
      <c r="I32" s="10">
        <f>ROUND($N$1*'Tabla en UF'!I32,0)</f>
        <v>1521885</v>
      </c>
      <c r="J32" s="10">
        <f>ROUND($N$1*'Tabla en UF'!J32,0)</f>
        <v>1521885</v>
      </c>
      <c r="K32" s="10">
        <f>ROUND($N$1*'Tabla en UF'!K32,0)</f>
        <v>1521885</v>
      </c>
      <c r="L32" s="10">
        <f>ROUND($N$1*'Tabla en UF'!L32,0)</f>
        <v>1521885</v>
      </c>
      <c r="M32" s="10">
        <f>ROUND($N$1*'Tabla en UF'!M32,0)</f>
        <v>1860091</v>
      </c>
      <c r="N32" s="10">
        <f>ROUND($N$1*'Tabla en UF'!N32,0)</f>
        <v>2029180</v>
      </c>
      <c r="O32" s="10">
        <f>ROUND($N$1*'Tabla en UF'!O32,0)</f>
        <v>2198297</v>
      </c>
      <c r="P32" s="10">
        <f>ROUND($N$1*'Tabla en UF'!P32,0)</f>
        <v>2367386</v>
      </c>
      <c r="Q32" s="10">
        <f>ROUND($N$1*'Tabla en UF'!Q32,0)</f>
        <v>2536475</v>
      </c>
      <c r="R32" s="10">
        <f>ROUND($N$1*'Tabla en UF'!R32,0)</f>
        <v>2874681</v>
      </c>
      <c r="S32" s="10">
        <f>ROUND($N$1*'Tabla en UF'!S32,0)</f>
        <v>3269240</v>
      </c>
      <c r="T32" s="10">
        <f>ROUND($N$1*'Tabla en UF'!T32,0)</f>
        <v>3607446</v>
      </c>
      <c r="U32" s="10">
        <f>ROUND($N$1*'Tabla en UF'!U32,0)</f>
        <v>3945652</v>
      </c>
      <c r="V32" s="49">
        <f>ROUND($N$1*'Tabla en UF'!V32,0)</f>
        <v>4283858</v>
      </c>
      <c r="W32" s="49">
        <f>ROUND($N$1*'Tabla en UF'!W32,0)</f>
        <v>4396566</v>
      </c>
      <c r="X32" s="49">
        <f>ROUND($N$1*'Tabla en UF'!X32,0)</f>
        <v>4734771</v>
      </c>
      <c r="Y32" s="49">
        <f>ROUND($N$1*'Tabla en UF'!Y32,0)</f>
        <v>5072977</v>
      </c>
      <c r="Z32" s="49">
        <f>ROUND($N$1*'Tabla en UF'!Z32,0)</f>
        <v>5411183</v>
      </c>
      <c r="AA32" s="49">
        <f>ROUND($N$1*'Tabla en UF'!AA32,0)</f>
        <v>5749361</v>
      </c>
      <c r="AB32" s="50">
        <f>ROUND($N$1*'Tabla en UF'!AB32,0)</f>
        <v>6313038</v>
      </c>
    </row>
    <row r="33" spans="2:28" x14ac:dyDescent="0.25">
      <c r="B33" s="11">
        <v>17</v>
      </c>
      <c r="C33" s="9">
        <f>ROUND($N$1*'Tabla en UF'!C33,0)</f>
        <v>851756</v>
      </c>
      <c r="D33" s="9">
        <f>ROUND($N$1*'Tabla en UF'!D33,0)</f>
        <v>851756</v>
      </c>
      <c r="E33" s="9">
        <f>ROUND($N$1*'Tabla en UF'!E33,0)</f>
        <v>851756</v>
      </c>
      <c r="F33" s="9">
        <f>ROUND($N$1*'Tabla en UF'!F33,0)</f>
        <v>851756</v>
      </c>
      <c r="G33" s="9">
        <f>ROUND($N$1*'Tabla en UF'!G33,0)</f>
        <v>851756</v>
      </c>
      <c r="H33" s="10">
        <f>ROUND($N$1*'Tabla en UF'!H33,0)</f>
        <v>1437340</v>
      </c>
      <c r="I33" s="10">
        <f>ROUND($N$1*'Tabla en UF'!I33,0)</f>
        <v>1437340</v>
      </c>
      <c r="J33" s="10">
        <f>ROUND($N$1*'Tabla en UF'!J33,0)</f>
        <v>1437340</v>
      </c>
      <c r="K33" s="10">
        <f>ROUND($N$1*'Tabla en UF'!K33,0)</f>
        <v>1437340</v>
      </c>
      <c r="L33" s="10">
        <f>ROUND($N$1*'Tabla en UF'!L33,0)</f>
        <v>1437340</v>
      </c>
      <c r="M33" s="10">
        <f>ROUND($N$1*'Tabla en UF'!M33,0)</f>
        <v>1756752</v>
      </c>
      <c r="N33" s="10">
        <f>ROUND($N$1*'Tabla en UF'!N33,0)</f>
        <v>1916445</v>
      </c>
      <c r="O33" s="10">
        <f>ROUND($N$1*'Tabla en UF'!O33,0)</f>
        <v>2076164</v>
      </c>
      <c r="P33" s="10">
        <f>ROUND($N$1*'Tabla en UF'!P33,0)</f>
        <v>2235857</v>
      </c>
      <c r="Q33" s="10">
        <f>ROUND($N$1*'Tabla en UF'!Q33,0)</f>
        <v>2395576</v>
      </c>
      <c r="R33" s="10">
        <f>ROUND($N$1*'Tabla en UF'!R33,0)</f>
        <v>2714988</v>
      </c>
      <c r="S33" s="10">
        <f>ROUND($N$1*'Tabla en UF'!S33,0)</f>
        <v>3087613</v>
      </c>
      <c r="T33" s="10">
        <f>ROUND($N$1*'Tabla en UF'!T33,0)</f>
        <v>3407025</v>
      </c>
      <c r="U33" s="10">
        <f>ROUND($N$1*'Tabla en UF'!U33,0)</f>
        <v>3726437</v>
      </c>
      <c r="V33" s="49">
        <f>ROUND($N$1*'Tabla en UF'!V33,0)</f>
        <v>4045849</v>
      </c>
      <c r="W33" s="49">
        <f>ROUND($N$1*'Tabla en UF'!W33,0)</f>
        <v>4152329</v>
      </c>
      <c r="X33" s="49">
        <f>ROUND($N$1*'Tabla en UF'!X33,0)</f>
        <v>4471741</v>
      </c>
      <c r="Y33" s="49">
        <f>ROUND($N$1*'Tabla en UF'!Y33,0)</f>
        <v>4791153</v>
      </c>
      <c r="Z33" s="49">
        <f>ROUND($N$1*'Tabla en UF'!Z33,0)</f>
        <v>5110565</v>
      </c>
      <c r="AA33" s="49">
        <f>ROUND($N$1*'Tabla en UF'!AA33,0)</f>
        <v>5429949</v>
      </c>
      <c r="AB33" s="50">
        <f>ROUND($N$1*'Tabla en UF'!AB33,0)</f>
        <v>5962321</v>
      </c>
    </row>
    <row r="34" spans="2:28" x14ac:dyDescent="0.25">
      <c r="B34" s="11">
        <v>16</v>
      </c>
      <c r="C34" s="9">
        <f>ROUND($N$1*'Tabla en UF'!C34,0)</f>
        <v>801658</v>
      </c>
      <c r="D34" s="9">
        <f>ROUND($N$1*'Tabla en UF'!D34,0)</f>
        <v>801658</v>
      </c>
      <c r="E34" s="9">
        <f>ROUND($N$1*'Tabla en UF'!E34,0)</f>
        <v>801658</v>
      </c>
      <c r="F34" s="9">
        <f>ROUND($N$1*'Tabla en UF'!F34,0)</f>
        <v>801658</v>
      </c>
      <c r="G34" s="9">
        <f>ROUND($N$1*'Tabla en UF'!G34,0)</f>
        <v>801658</v>
      </c>
      <c r="H34" s="10">
        <f>ROUND($N$1*'Tabla en UF'!H34,0)</f>
        <v>1352796</v>
      </c>
      <c r="I34" s="10">
        <f>ROUND($N$1*'Tabla en UF'!I34,0)</f>
        <v>1352796</v>
      </c>
      <c r="J34" s="10">
        <f>ROUND($N$1*'Tabla en UF'!J34,0)</f>
        <v>1352796</v>
      </c>
      <c r="K34" s="10">
        <f>ROUND($N$1*'Tabla en UF'!K34,0)</f>
        <v>1352796</v>
      </c>
      <c r="L34" s="10">
        <f>ROUND($N$1*'Tabla en UF'!L34,0)</f>
        <v>1352796</v>
      </c>
      <c r="M34" s="10">
        <f>ROUND($N$1*'Tabla en UF'!M34,0)</f>
        <v>1653414</v>
      </c>
      <c r="N34" s="10">
        <f>ROUND($N$1*'Tabla en UF'!N34,0)</f>
        <v>1803737</v>
      </c>
      <c r="O34" s="10">
        <f>ROUND($N$1*'Tabla en UF'!O34,0)</f>
        <v>1954032</v>
      </c>
      <c r="P34" s="10">
        <f>ROUND($N$1*'Tabla en UF'!P34,0)</f>
        <v>2104355</v>
      </c>
      <c r="Q34" s="10">
        <f>ROUND($N$1*'Tabla en UF'!Q34,0)</f>
        <v>2254650</v>
      </c>
      <c r="R34" s="10">
        <f>ROUND($N$1*'Tabla en UF'!R34,0)</f>
        <v>2555269</v>
      </c>
      <c r="S34" s="10">
        <f>ROUND($N$1*'Tabla en UF'!S34,0)</f>
        <v>2906013</v>
      </c>
      <c r="T34" s="10">
        <f>ROUND($N$1*'Tabla en UF'!T34,0)</f>
        <v>3206631</v>
      </c>
      <c r="U34" s="10">
        <f>ROUND($N$1*'Tabla en UF'!U34,0)</f>
        <v>3507249</v>
      </c>
      <c r="V34" s="49">
        <f>ROUND($N$1*'Tabla en UF'!V34,0)</f>
        <v>3807868</v>
      </c>
      <c r="W34" s="49">
        <f>ROUND($N$1*'Tabla en UF'!W34,0)</f>
        <v>3908064</v>
      </c>
      <c r="X34" s="49">
        <f>ROUND($N$1*'Tabla en UF'!X34,0)</f>
        <v>4208683</v>
      </c>
      <c r="Y34" s="49">
        <f>ROUND($N$1*'Tabla en UF'!Y34,0)</f>
        <v>4509301</v>
      </c>
      <c r="Z34" s="49">
        <f>ROUND($N$1*'Tabla en UF'!Z34,0)</f>
        <v>4809919</v>
      </c>
      <c r="AA34" s="49">
        <f>ROUND($N$1*'Tabla en UF'!AA34,0)</f>
        <v>5110565</v>
      </c>
      <c r="AB34" s="50">
        <f>ROUND($N$1*'Tabla en UF'!AB34,0)</f>
        <v>5611577</v>
      </c>
    </row>
    <row r="35" spans="2:28" x14ac:dyDescent="0.25">
      <c r="B35" s="11">
        <v>15</v>
      </c>
      <c r="C35" s="9">
        <f>ROUND($N$1*'Tabla en UF'!C35,0)</f>
        <v>751559</v>
      </c>
      <c r="D35" s="9">
        <f>ROUND($N$1*'Tabla en UF'!D35,0)</f>
        <v>751559</v>
      </c>
      <c r="E35" s="9">
        <f>ROUND($N$1*'Tabla en UF'!E35,0)</f>
        <v>751559</v>
      </c>
      <c r="F35" s="9">
        <f>ROUND($N$1*'Tabla en UF'!F35,0)</f>
        <v>751559</v>
      </c>
      <c r="G35" s="9">
        <f>ROUND($N$1*'Tabla en UF'!G35,0)</f>
        <v>751559</v>
      </c>
      <c r="H35" s="10">
        <f>ROUND($N$1*'Tabla en UF'!H35,0)</f>
        <v>1268251</v>
      </c>
      <c r="I35" s="10">
        <f>ROUND($N$1*'Tabla en UF'!I35,0)</f>
        <v>1268251</v>
      </c>
      <c r="J35" s="10">
        <f>ROUND($N$1*'Tabla en UF'!J35,0)</f>
        <v>1268251</v>
      </c>
      <c r="K35" s="10">
        <f>ROUND($N$1*'Tabla en UF'!K35,0)</f>
        <v>1268251</v>
      </c>
      <c r="L35" s="10">
        <f>ROUND($N$1*'Tabla en UF'!L35,0)</f>
        <v>1268251</v>
      </c>
      <c r="M35" s="10">
        <f>ROUND($N$1*'Tabla en UF'!M35,0)</f>
        <v>1550076</v>
      </c>
      <c r="N35" s="10">
        <f>ROUND($N$1*'Tabla en UF'!N35,0)</f>
        <v>1691002</v>
      </c>
      <c r="O35" s="10">
        <f>ROUND($N$1*'Tabla en UF'!O35,0)</f>
        <v>1831900</v>
      </c>
      <c r="P35" s="10">
        <f>ROUND($N$1*'Tabla en UF'!P35,0)</f>
        <v>1972826</v>
      </c>
      <c r="Q35" s="10">
        <f>ROUND($N$1*'Tabla en UF'!Q35,0)</f>
        <v>2113752</v>
      </c>
      <c r="R35" s="10">
        <f>ROUND($N$1*'Tabla en UF'!R35,0)</f>
        <v>2395576</v>
      </c>
      <c r="S35" s="10">
        <f>ROUND($N$1*'Tabla en UF'!S35,0)</f>
        <v>2724385</v>
      </c>
      <c r="T35" s="10">
        <f>ROUND($N$1*'Tabla en UF'!T35,0)</f>
        <v>3006210</v>
      </c>
      <c r="U35" s="10">
        <f>ROUND($N$1*'Tabla en UF'!U35,0)</f>
        <v>3288034</v>
      </c>
      <c r="V35" s="49">
        <f>ROUND($N$1*'Tabla en UF'!V35,0)</f>
        <v>3569859</v>
      </c>
      <c r="W35" s="49">
        <f>ROUND($N$1*'Tabla en UF'!W35,0)</f>
        <v>3663828</v>
      </c>
      <c r="X35" s="49">
        <f>ROUND($N$1*'Tabla en UF'!X35,0)</f>
        <v>3945652</v>
      </c>
      <c r="Y35" s="49">
        <f>ROUND($N$1*'Tabla en UF'!Y35,0)</f>
        <v>4227476</v>
      </c>
      <c r="Z35" s="49">
        <f>ROUND($N$1*'Tabla en UF'!Z35,0)</f>
        <v>4509301</v>
      </c>
      <c r="AA35" s="49">
        <f>ROUND($N$1*'Tabla en UF'!AA35,0)</f>
        <v>4791153</v>
      </c>
      <c r="AB35" s="50">
        <f>ROUND($N$1*'Tabla en UF'!AB35,0)</f>
        <v>5260860</v>
      </c>
    </row>
    <row r="36" spans="2:28" x14ac:dyDescent="0.25">
      <c r="B36" s="11">
        <v>14</v>
      </c>
      <c r="C36" s="9">
        <f>ROUND($N$1*'Tabla en UF'!C36,0)</f>
        <v>701461</v>
      </c>
      <c r="D36" s="9">
        <f>ROUND($N$1*'Tabla en UF'!D36,0)</f>
        <v>701461</v>
      </c>
      <c r="E36" s="9">
        <f>ROUND($N$1*'Tabla en UF'!E36,0)</f>
        <v>701461</v>
      </c>
      <c r="F36" s="9">
        <f>ROUND($N$1*'Tabla en UF'!F36,0)</f>
        <v>701461</v>
      </c>
      <c r="G36" s="9">
        <f>ROUND($N$1*'Tabla en UF'!G36,0)</f>
        <v>701461</v>
      </c>
      <c r="H36" s="10">
        <f>ROUND($N$1*'Tabla en UF'!H36,0)</f>
        <v>1183707</v>
      </c>
      <c r="I36" s="10">
        <f>ROUND($N$1*'Tabla en UF'!I36,0)</f>
        <v>1183707</v>
      </c>
      <c r="J36" s="10">
        <f>ROUND($N$1*'Tabla en UF'!J36,0)</f>
        <v>1183707</v>
      </c>
      <c r="K36" s="10">
        <f>ROUND($N$1*'Tabla en UF'!K36,0)</f>
        <v>1183707</v>
      </c>
      <c r="L36" s="10">
        <f>ROUND($N$1*'Tabla en UF'!L36,0)</f>
        <v>1183707</v>
      </c>
      <c r="M36" s="10">
        <f>ROUND($N$1*'Tabla en UF'!M36,0)</f>
        <v>1446737</v>
      </c>
      <c r="N36" s="10">
        <f>ROUND($N$1*'Tabla en UF'!N36,0)</f>
        <v>1578266</v>
      </c>
      <c r="O36" s="10">
        <f>ROUND($N$1*'Tabla en UF'!O36,0)</f>
        <v>1709768</v>
      </c>
      <c r="P36" s="10">
        <f>ROUND($N$1*'Tabla en UF'!P36,0)</f>
        <v>1841297</v>
      </c>
      <c r="Q36" s="10">
        <f>ROUND($N$1*'Tabla en UF'!Q36,0)</f>
        <v>1972826</v>
      </c>
      <c r="R36" s="10">
        <f>ROUND($N$1*'Tabla en UF'!R36,0)</f>
        <v>2235857</v>
      </c>
      <c r="S36" s="10">
        <f>ROUND($N$1*'Tabla en UF'!S36,0)</f>
        <v>2542758</v>
      </c>
      <c r="T36" s="10">
        <f>ROUND($N$1*'Tabla en UF'!T36,0)</f>
        <v>2805788</v>
      </c>
      <c r="U36" s="10">
        <f>ROUND($N$1*'Tabla en UF'!U36,0)</f>
        <v>3068847</v>
      </c>
      <c r="V36" s="49">
        <f>ROUND($N$1*'Tabla en UF'!V36,0)</f>
        <v>3331877</v>
      </c>
      <c r="W36" s="49">
        <f>ROUND($N$1*'Tabla en UF'!W36,0)</f>
        <v>3419563</v>
      </c>
      <c r="X36" s="49">
        <f>ROUND($N$1*'Tabla en UF'!X36,0)</f>
        <v>3682594</v>
      </c>
      <c r="Y36" s="49">
        <f>ROUND($N$1*'Tabla en UF'!Y36,0)</f>
        <v>3945652</v>
      </c>
      <c r="Z36" s="49">
        <f>ROUND($N$1*'Tabla en UF'!Z36,0)</f>
        <v>4208683</v>
      </c>
      <c r="AA36" s="49">
        <f>ROUND($N$1*'Tabla en UF'!AA36,0)</f>
        <v>4471741</v>
      </c>
      <c r="AB36" s="50">
        <f>ROUND($N$1*'Tabla en UF'!AB36,0)</f>
        <v>4910144</v>
      </c>
    </row>
    <row r="37" spans="2:28" x14ac:dyDescent="0.25">
      <c r="B37" s="11">
        <v>13</v>
      </c>
      <c r="C37" s="9">
        <f>ROUND($N$1*'Tabla en UF'!C37,0)</f>
        <v>651335</v>
      </c>
      <c r="D37" s="9">
        <f>ROUND($N$1*'Tabla en UF'!D37,0)</f>
        <v>651335</v>
      </c>
      <c r="E37" s="9">
        <f>ROUND($N$1*'Tabla en UF'!E37,0)</f>
        <v>651335</v>
      </c>
      <c r="F37" s="9">
        <f>ROUND($N$1*'Tabla en UF'!F37,0)</f>
        <v>651335</v>
      </c>
      <c r="G37" s="9">
        <f>ROUND($N$1*'Tabla en UF'!G37,0)</f>
        <v>651335</v>
      </c>
      <c r="H37" s="10">
        <f>ROUND($N$1*'Tabla en UF'!H37,0)</f>
        <v>1099135</v>
      </c>
      <c r="I37" s="10">
        <f>ROUND($N$1*'Tabla en UF'!I37,0)</f>
        <v>1099135</v>
      </c>
      <c r="J37" s="10">
        <f>ROUND($N$1*'Tabla en UF'!J37,0)</f>
        <v>1099135</v>
      </c>
      <c r="K37" s="10">
        <f>ROUND($N$1*'Tabla en UF'!K37,0)</f>
        <v>1099135</v>
      </c>
      <c r="L37" s="10">
        <f>ROUND($N$1*'Tabla en UF'!L37,0)</f>
        <v>1099135</v>
      </c>
      <c r="M37" s="10">
        <f>ROUND($N$1*'Tabla en UF'!M37,0)</f>
        <v>1343399</v>
      </c>
      <c r="N37" s="10">
        <f>ROUND($N$1*'Tabla en UF'!N37,0)</f>
        <v>1465531</v>
      </c>
      <c r="O37" s="10">
        <f>ROUND($N$1*'Tabla en UF'!O37,0)</f>
        <v>1587663</v>
      </c>
      <c r="P37" s="10">
        <f>ROUND($N$1*'Tabla en UF'!P37,0)</f>
        <v>1709768</v>
      </c>
      <c r="Q37" s="10">
        <f>ROUND($N$1*'Tabla en UF'!Q37,0)</f>
        <v>1831900</v>
      </c>
      <c r="R37" s="10">
        <f>ROUND($N$1*'Tabla en UF'!R37,0)</f>
        <v>2076164</v>
      </c>
      <c r="S37" s="10">
        <f>ROUND($N$1*'Tabla en UF'!S37,0)</f>
        <v>2361130</v>
      </c>
      <c r="T37" s="10">
        <f>ROUND($N$1*'Tabla en UF'!T37,0)</f>
        <v>2605367</v>
      </c>
      <c r="U37" s="10">
        <f>ROUND($N$1*'Tabla en UF'!U37,0)</f>
        <v>2849631</v>
      </c>
      <c r="V37" s="49">
        <f>ROUND($N$1*'Tabla en UF'!V37,0)</f>
        <v>3093896</v>
      </c>
      <c r="W37" s="49">
        <f>ROUND($N$1*'Tabla en UF'!W37,0)</f>
        <v>3175299</v>
      </c>
      <c r="X37" s="49">
        <f>ROUND($N$1*'Tabla en UF'!X37,0)</f>
        <v>3419563</v>
      </c>
      <c r="Y37" s="49">
        <f>ROUND($N$1*'Tabla en UF'!Y37,0)</f>
        <v>3663828</v>
      </c>
      <c r="Z37" s="49">
        <f>ROUND($N$1*'Tabla en UF'!Z37,0)</f>
        <v>3908064</v>
      </c>
      <c r="AA37" s="49">
        <f>ROUND($N$1*'Tabla en UF'!AA37,0)</f>
        <v>4152329</v>
      </c>
      <c r="AB37" s="50">
        <f>ROUND($N$1*'Tabla en UF'!AB37,0)</f>
        <v>4559427</v>
      </c>
    </row>
    <row r="38" spans="2:28" x14ac:dyDescent="0.25">
      <c r="B38" s="11">
        <v>12</v>
      </c>
      <c r="C38" s="9">
        <f>ROUND($N$1*'Tabla en UF'!C38,0)</f>
        <v>601236</v>
      </c>
      <c r="D38" s="9">
        <f>ROUND($N$1*'Tabla en UF'!D38,0)</f>
        <v>601236</v>
      </c>
      <c r="E38" s="9">
        <f>ROUND($N$1*'Tabla en UF'!E38,0)</f>
        <v>601236</v>
      </c>
      <c r="F38" s="9">
        <f>ROUND($N$1*'Tabla en UF'!F38,0)</f>
        <v>601236</v>
      </c>
      <c r="G38" s="9">
        <f>ROUND($N$1*'Tabla en UF'!G38,0)</f>
        <v>601236</v>
      </c>
      <c r="H38" s="10">
        <f>ROUND($N$1*'Tabla en UF'!H38,0)</f>
        <v>1014590</v>
      </c>
      <c r="I38" s="10">
        <f>ROUND($N$1*'Tabla en UF'!I38,0)</f>
        <v>1014590</v>
      </c>
      <c r="J38" s="10">
        <f>ROUND($N$1*'Tabla en UF'!J38,0)</f>
        <v>1014590</v>
      </c>
      <c r="K38" s="10">
        <f>ROUND($N$1*'Tabla en UF'!K38,0)</f>
        <v>1014590</v>
      </c>
      <c r="L38" s="10">
        <f>ROUND($N$1*'Tabla en UF'!L38,0)</f>
        <v>1014590</v>
      </c>
      <c r="M38" s="10">
        <f>ROUND($N$1*'Tabla en UF'!M38,0)</f>
        <v>1240061</v>
      </c>
      <c r="N38" s="10">
        <f>ROUND($N$1*'Tabla en UF'!N38,0)</f>
        <v>1352796</v>
      </c>
      <c r="O38" s="10">
        <f>ROUND($N$1*'Tabla en UF'!O38,0)</f>
        <v>1465531</v>
      </c>
      <c r="P38" s="10">
        <f>ROUND($N$1*'Tabla en UF'!P38,0)</f>
        <v>1578266</v>
      </c>
      <c r="Q38" s="10">
        <f>ROUND($N$1*'Tabla en UF'!Q38,0)</f>
        <v>1691002</v>
      </c>
      <c r="R38" s="10">
        <f>ROUND($N$1*'Tabla en UF'!R38,0)</f>
        <v>1916445</v>
      </c>
      <c r="S38" s="10">
        <f>ROUND($N$1*'Tabla en UF'!S38,0)</f>
        <v>2179503</v>
      </c>
      <c r="T38" s="10">
        <f>ROUND($N$1*'Tabla en UF'!T38,0)</f>
        <v>2404973</v>
      </c>
      <c r="U38" s="10">
        <f>ROUND($N$1*'Tabla en UF'!U38,0)</f>
        <v>2630444</v>
      </c>
      <c r="V38" s="49">
        <f>ROUND($N$1*'Tabla en UF'!V38,0)</f>
        <v>2855887</v>
      </c>
      <c r="W38" s="49">
        <f>ROUND($N$1*'Tabla en UF'!W38,0)</f>
        <v>2931062</v>
      </c>
      <c r="X38" s="49">
        <f>ROUND($N$1*'Tabla en UF'!X38,0)</f>
        <v>3156505</v>
      </c>
      <c r="Y38" s="49">
        <f>ROUND($N$1*'Tabla en UF'!Y38,0)</f>
        <v>3381976</v>
      </c>
      <c r="Z38" s="49">
        <f>ROUND($N$1*'Tabla en UF'!Z38,0)</f>
        <v>3607446</v>
      </c>
      <c r="AA38" s="49">
        <f>ROUND($N$1*'Tabla en UF'!AA38,0)</f>
        <v>3832917</v>
      </c>
      <c r="AB38" s="50">
        <f>ROUND($N$1*'Tabla en UF'!AB38,0)</f>
        <v>4208683</v>
      </c>
    </row>
    <row r="39" spans="2:28" x14ac:dyDescent="0.25">
      <c r="B39" s="11">
        <v>11</v>
      </c>
      <c r="C39" s="9">
        <f>ROUND($N$1*'Tabla en UF'!C39,0)</f>
        <v>551138</v>
      </c>
      <c r="D39" s="9">
        <f>ROUND($N$1*'Tabla en UF'!D39,0)</f>
        <v>551138</v>
      </c>
      <c r="E39" s="9">
        <f>ROUND($N$1*'Tabla en UF'!E39,0)</f>
        <v>551138</v>
      </c>
      <c r="F39" s="9">
        <f>ROUND($N$1*'Tabla en UF'!F39,0)</f>
        <v>551138</v>
      </c>
      <c r="G39" s="9">
        <f>ROUND($N$1*'Tabla en UF'!G39,0)</f>
        <v>551138</v>
      </c>
      <c r="H39" s="10">
        <f>ROUND($N$1*'Tabla en UF'!H39,0)</f>
        <v>930045</v>
      </c>
      <c r="I39" s="10">
        <f>ROUND($N$1*'Tabla en UF'!I39,0)</f>
        <v>930045</v>
      </c>
      <c r="J39" s="10">
        <f>ROUND($N$1*'Tabla en UF'!J39,0)</f>
        <v>930045</v>
      </c>
      <c r="K39" s="10">
        <f>ROUND($N$1*'Tabla en UF'!K39,0)</f>
        <v>930045</v>
      </c>
      <c r="L39" s="10">
        <f>ROUND($N$1*'Tabla en UF'!L39,0)</f>
        <v>930045</v>
      </c>
      <c r="M39" s="10">
        <f>ROUND($N$1*'Tabla en UF'!M39,0)</f>
        <v>1136722</v>
      </c>
      <c r="N39" s="10">
        <f>ROUND($N$1*'Tabla en UF'!N39,0)</f>
        <v>1240061</v>
      </c>
      <c r="O39" s="10">
        <f>ROUND($N$1*'Tabla en UF'!O39,0)</f>
        <v>1343399</v>
      </c>
      <c r="P39" s="10">
        <f>ROUND($N$1*'Tabla en UF'!P39,0)</f>
        <v>1446737</v>
      </c>
      <c r="Q39" s="10">
        <f>ROUND($N$1*'Tabla en UF'!Q39,0)</f>
        <v>1550076</v>
      </c>
      <c r="R39" s="10">
        <f>ROUND($N$1*'Tabla en UF'!R39,0)</f>
        <v>1756752</v>
      </c>
      <c r="S39" s="10">
        <f>ROUND($N$1*'Tabla en UF'!S39,0)</f>
        <v>1997875</v>
      </c>
      <c r="T39" s="10">
        <f>ROUND($N$1*'Tabla en UF'!T39,0)</f>
        <v>2204552</v>
      </c>
      <c r="U39" s="10">
        <f>ROUND($N$1*'Tabla en UF'!U39,0)</f>
        <v>2411229</v>
      </c>
      <c r="V39" s="49">
        <f>ROUND($N$1*'Tabla en UF'!V39,0)</f>
        <v>2617906</v>
      </c>
      <c r="W39" s="49">
        <f>ROUND($N$1*'Tabla en UF'!W39,0)</f>
        <v>2686798</v>
      </c>
      <c r="X39" s="49">
        <f>ROUND($N$1*'Tabla en UF'!X39,0)</f>
        <v>2893475</v>
      </c>
      <c r="Y39" s="49">
        <f>ROUND($N$1*'Tabla en UF'!Y39,0)</f>
        <v>3100151</v>
      </c>
      <c r="Z39" s="49">
        <f>ROUND($N$1*'Tabla en UF'!Z39,0)</f>
        <v>3306828</v>
      </c>
      <c r="AA39" s="49">
        <f>ROUND($N$1*'Tabla en UF'!AA39,0)</f>
        <v>3513505</v>
      </c>
      <c r="AB39" s="50">
        <f>ROUND($N$1*'Tabla en UF'!AB39,0)</f>
        <v>3857966</v>
      </c>
    </row>
    <row r="40" spans="2:28" x14ac:dyDescent="0.25">
      <c r="B40" s="11">
        <v>10</v>
      </c>
      <c r="C40" s="9">
        <f>ROUND($N$1*'Tabla en UF'!C40,0)</f>
        <v>501040</v>
      </c>
      <c r="D40" s="9">
        <f>ROUND($N$1*'Tabla en UF'!D40,0)</f>
        <v>501040</v>
      </c>
      <c r="E40" s="9">
        <f>ROUND($N$1*'Tabla en UF'!E40,0)</f>
        <v>501040</v>
      </c>
      <c r="F40" s="9">
        <f>ROUND($N$1*'Tabla en UF'!F40,0)</f>
        <v>501040</v>
      </c>
      <c r="G40" s="9">
        <f>ROUND($N$1*'Tabla en UF'!G40,0)</f>
        <v>501040</v>
      </c>
      <c r="H40" s="10">
        <f>ROUND($N$1*'Tabla en UF'!H40,0)</f>
        <v>845501</v>
      </c>
      <c r="I40" s="10">
        <f>ROUND($N$1*'Tabla en UF'!I40,0)</f>
        <v>845501</v>
      </c>
      <c r="J40" s="10">
        <f>ROUND($N$1*'Tabla en UF'!J40,0)</f>
        <v>845501</v>
      </c>
      <c r="K40" s="10">
        <f>ROUND($N$1*'Tabla en UF'!K40,0)</f>
        <v>845501</v>
      </c>
      <c r="L40" s="10">
        <f>ROUND($N$1*'Tabla en UF'!L40,0)</f>
        <v>845501</v>
      </c>
      <c r="M40" s="10">
        <f>ROUND($N$1*'Tabla en UF'!M40,0)</f>
        <v>1033384</v>
      </c>
      <c r="N40" s="10">
        <f>ROUND($N$1*'Tabla en UF'!N40,0)</f>
        <v>1127325</v>
      </c>
      <c r="O40" s="10">
        <f>ROUND($N$1*'Tabla en UF'!O40,0)</f>
        <v>1221267</v>
      </c>
      <c r="P40" s="10">
        <f>ROUND($N$1*'Tabla en UF'!P40,0)</f>
        <v>1315208</v>
      </c>
      <c r="Q40" s="10">
        <f>ROUND($N$1*'Tabla en UF'!Q40,0)</f>
        <v>1409150</v>
      </c>
      <c r="R40" s="10">
        <f>ROUND($N$1*'Tabla en UF'!R40,0)</f>
        <v>1597060</v>
      </c>
      <c r="S40" s="10">
        <f>ROUND($N$1*'Tabla en UF'!S40,0)</f>
        <v>1816248</v>
      </c>
      <c r="T40" s="10">
        <f>ROUND($N$1*'Tabla en UF'!T40,0)</f>
        <v>2004131</v>
      </c>
      <c r="U40" s="10">
        <f>ROUND($N$1*'Tabla en UF'!U40,0)</f>
        <v>2192014</v>
      </c>
      <c r="V40" s="49">
        <f>ROUND($N$1*'Tabla en UF'!V40,0)</f>
        <v>2379924</v>
      </c>
      <c r="W40" s="49">
        <f>ROUND($N$1*'Tabla en UF'!W40,0)</f>
        <v>2442533</v>
      </c>
      <c r="X40" s="49">
        <f>ROUND($N$1*'Tabla en UF'!X40,0)</f>
        <v>2630444</v>
      </c>
      <c r="Y40" s="49">
        <f>ROUND($N$1*'Tabla en UF'!Y40,0)</f>
        <v>2818327</v>
      </c>
      <c r="Z40" s="49">
        <f>ROUND($N$1*'Tabla en UF'!Z40,0)</f>
        <v>3006210</v>
      </c>
      <c r="AA40" s="49">
        <f>ROUND($N$1*'Tabla en UF'!AA40,0)</f>
        <v>3194093</v>
      </c>
      <c r="AB40" s="50">
        <f>ROUND($N$1*'Tabla en UF'!AB40,0)</f>
        <v>3507249</v>
      </c>
    </row>
    <row r="41" spans="2:28" x14ac:dyDescent="0.25">
      <c r="B41" s="11">
        <v>9</v>
      </c>
      <c r="C41" s="9">
        <f>ROUND($N$1*'Tabla en UF'!C41,0)</f>
        <v>450941</v>
      </c>
      <c r="D41" s="9">
        <f>ROUND($N$1*'Tabla en UF'!D41,0)</f>
        <v>450941</v>
      </c>
      <c r="E41" s="9">
        <f>ROUND($N$1*'Tabla en UF'!E41,0)</f>
        <v>450941</v>
      </c>
      <c r="F41" s="9">
        <f>ROUND($N$1*'Tabla en UF'!F41,0)</f>
        <v>450941</v>
      </c>
      <c r="G41" s="9">
        <f>ROUND($N$1*'Tabla en UF'!G41,0)</f>
        <v>450941</v>
      </c>
      <c r="H41" s="10">
        <f>ROUND($N$1*'Tabla en UF'!H41,0)</f>
        <v>760956</v>
      </c>
      <c r="I41" s="10">
        <f>ROUND($N$1*'Tabla en UF'!I41,0)</f>
        <v>760956</v>
      </c>
      <c r="J41" s="10">
        <f>ROUND($N$1*'Tabla en UF'!J41,0)</f>
        <v>760956</v>
      </c>
      <c r="K41" s="10">
        <f>ROUND($N$1*'Tabla en UF'!K41,0)</f>
        <v>760956</v>
      </c>
      <c r="L41" s="10">
        <f>ROUND($N$1*'Tabla en UF'!L41,0)</f>
        <v>760956</v>
      </c>
      <c r="M41" s="10">
        <f>ROUND($N$1*'Tabla en UF'!M41,0)</f>
        <v>930045</v>
      </c>
      <c r="N41" s="10">
        <f>ROUND($N$1*'Tabla en UF'!N41,0)</f>
        <v>1014590</v>
      </c>
      <c r="O41" s="10">
        <f>ROUND($N$1*'Tabla en UF'!O41,0)</f>
        <v>1099135</v>
      </c>
      <c r="P41" s="10">
        <f>ROUND($N$1*'Tabla en UF'!P41,0)</f>
        <v>1183707</v>
      </c>
      <c r="Q41" s="10">
        <f>ROUND($N$1*'Tabla en UF'!Q41,0)</f>
        <v>1268251</v>
      </c>
      <c r="R41" s="10">
        <f>ROUND($N$1*'Tabla en UF'!R41,0)</f>
        <v>1437340</v>
      </c>
      <c r="S41" s="10">
        <f>ROUND($N$1*'Tabla en UF'!S41,0)</f>
        <v>1634620</v>
      </c>
      <c r="T41" s="10">
        <f>ROUND($N$1*'Tabla en UF'!T41,0)</f>
        <v>1803737</v>
      </c>
      <c r="U41" s="10">
        <f>ROUND($N$1*'Tabla en UF'!U41,0)</f>
        <v>1972826</v>
      </c>
      <c r="V41" s="49">
        <f>ROUND($N$1*'Tabla en UF'!V41,0)</f>
        <v>2141915</v>
      </c>
      <c r="W41" s="49">
        <f>ROUND($N$1*'Tabla en UF'!W41,0)</f>
        <v>2198297</v>
      </c>
      <c r="X41" s="49">
        <f>ROUND($N$1*'Tabla en UF'!X41,0)</f>
        <v>2367386</v>
      </c>
      <c r="Y41" s="49">
        <f>ROUND($N$1*'Tabla en UF'!Y41,0)</f>
        <v>2536475</v>
      </c>
      <c r="Z41" s="49">
        <f>ROUND($N$1*'Tabla en UF'!Z41,0)</f>
        <v>2705592</v>
      </c>
      <c r="AA41" s="49">
        <f>ROUND($N$1*'Tabla en UF'!AA41,0)</f>
        <v>2874681</v>
      </c>
      <c r="AB41" s="50">
        <f>ROUND($N$1*'Tabla en UF'!AB41,0)</f>
        <v>3156505</v>
      </c>
    </row>
    <row r="42" spans="2:28" x14ac:dyDescent="0.25">
      <c r="B42" s="11">
        <v>8</v>
      </c>
      <c r="C42" s="9">
        <f>ROUND($N$1*'Tabla en UF'!C42,0)</f>
        <v>400815</v>
      </c>
      <c r="D42" s="9">
        <f>ROUND($N$1*'Tabla en UF'!D42,0)</f>
        <v>400815</v>
      </c>
      <c r="E42" s="9">
        <f>ROUND($N$1*'Tabla en UF'!E42,0)</f>
        <v>400815</v>
      </c>
      <c r="F42" s="9">
        <f>ROUND($N$1*'Tabla en UF'!F42,0)</f>
        <v>400815</v>
      </c>
      <c r="G42" s="9">
        <f>ROUND($N$1*'Tabla en UF'!G42,0)</f>
        <v>400815</v>
      </c>
      <c r="H42" s="10">
        <f>ROUND($N$1*'Tabla en UF'!H42,0)</f>
        <v>676384</v>
      </c>
      <c r="I42" s="10">
        <f>ROUND($N$1*'Tabla en UF'!I42,0)</f>
        <v>676384</v>
      </c>
      <c r="J42" s="10">
        <f>ROUND($N$1*'Tabla en UF'!J42,0)</f>
        <v>676384</v>
      </c>
      <c r="K42" s="10">
        <f>ROUND($N$1*'Tabla en UF'!K42,0)</f>
        <v>676384</v>
      </c>
      <c r="L42" s="10">
        <f>ROUND($N$1*'Tabla en UF'!L42,0)</f>
        <v>676384</v>
      </c>
      <c r="M42" s="10">
        <f>ROUND($N$1*'Tabla en UF'!M42,0)</f>
        <v>826707</v>
      </c>
      <c r="N42" s="10">
        <f>ROUND($N$1*'Tabla en UF'!N42,0)</f>
        <v>901855</v>
      </c>
      <c r="O42" s="10">
        <f>ROUND($N$1*'Tabla en UF'!O42,0)</f>
        <v>977030</v>
      </c>
      <c r="P42" s="10">
        <f>ROUND($N$1*'Tabla en UF'!P42,0)</f>
        <v>1052178</v>
      </c>
      <c r="Q42" s="10">
        <f>ROUND($N$1*'Tabla en UF'!Q42,0)</f>
        <v>1127325</v>
      </c>
      <c r="R42" s="10">
        <f>ROUND($N$1*'Tabla en UF'!R42,0)</f>
        <v>1277648</v>
      </c>
      <c r="S42" s="10">
        <f>ROUND($N$1*'Tabla en UF'!S42,0)</f>
        <v>1452993</v>
      </c>
      <c r="T42" s="10">
        <f>ROUND($N$1*'Tabla en UF'!T42,0)</f>
        <v>1603316</v>
      </c>
      <c r="U42" s="10">
        <f>ROUND($N$1*'Tabla en UF'!U42,0)</f>
        <v>1753611</v>
      </c>
      <c r="V42" s="49">
        <f>ROUND($N$1*'Tabla en UF'!V42,0)</f>
        <v>1903934</v>
      </c>
      <c r="W42" s="49">
        <f>ROUND($N$1*'Tabla en UF'!W42,0)</f>
        <v>1954032</v>
      </c>
      <c r="X42" s="49">
        <f>ROUND($N$1*'Tabla en UF'!X42,0)</f>
        <v>2104355</v>
      </c>
      <c r="Y42" s="49">
        <f>ROUND($N$1*'Tabla en UF'!Y42,0)</f>
        <v>2254650</v>
      </c>
      <c r="Z42" s="49">
        <f>ROUND($N$1*'Tabla en UF'!Z42,0)</f>
        <v>2404973</v>
      </c>
      <c r="AA42" s="49">
        <f>ROUND($N$1*'Tabla en UF'!AA42,0)</f>
        <v>2555269</v>
      </c>
      <c r="AB42" s="50">
        <f>ROUND($N$1*'Tabla en UF'!AB42,0)</f>
        <v>2805788</v>
      </c>
    </row>
    <row r="43" spans="2:28" x14ac:dyDescent="0.25">
      <c r="B43" s="11">
        <v>7</v>
      </c>
      <c r="C43" s="9">
        <f>ROUND($N$1*'Tabla en UF'!C43,0)</f>
        <v>350717</v>
      </c>
      <c r="D43" s="9">
        <f>ROUND($N$1*'Tabla en UF'!D43,0)</f>
        <v>350717</v>
      </c>
      <c r="E43" s="9">
        <f>ROUND($N$1*'Tabla en UF'!E43,0)</f>
        <v>350717</v>
      </c>
      <c r="F43" s="9">
        <f>ROUND($N$1*'Tabla en UF'!F43,0)</f>
        <v>350717</v>
      </c>
      <c r="G43" s="9">
        <f>ROUND($N$1*'Tabla en UF'!G43,0)</f>
        <v>350717</v>
      </c>
      <c r="H43" s="10">
        <f>ROUND($N$1*'Tabla en UF'!H43,0)</f>
        <v>591840</v>
      </c>
      <c r="I43" s="10">
        <f>ROUND($N$1*'Tabla en UF'!I43,0)</f>
        <v>591840</v>
      </c>
      <c r="J43" s="10">
        <f>ROUND($N$1*'Tabla en UF'!J43,0)</f>
        <v>591840</v>
      </c>
      <c r="K43" s="10">
        <f>ROUND($N$1*'Tabla en UF'!K43,0)</f>
        <v>591840</v>
      </c>
      <c r="L43" s="10">
        <f>ROUND($N$1*'Tabla en UF'!L43,0)</f>
        <v>591840</v>
      </c>
      <c r="M43" s="10">
        <f>ROUND($N$1*'Tabla en UF'!M43,0)</f>
        <v>723369</v>
      </c>
      <c r="N43" s="10">
        <f>ROUND($N$1*'Tabla en UF'!N43,0)</f>
        <v>789119</v>
      </c>
      <c r="O43" s="10">
        <f>ROUND($N$1*'Tabla en UF'!O43,0)</f>
        <v>854898</v>
      </c>
      <c r="P43" s="10">
        <f>ROUND($N$1*'Tabla en UF'!P43,0)</f>
        <v>920648</v>
      </c>
      <c r="Q43" s="10">
        <f>ROUND($N$1*'Tabla en UF'!Q43,0)</f>
        <v>986399</v>
      </c>
      <c r="R43" s="10">
        <f>ROUND($N$1*'Tabla en UF'!R43,0)</f>
        <v>1117928</v>
      </c>
      <c r="S43" s="10">
        <f>ROUND($N$1*'Tabla en UF'!S43,0)</f>
        <v>1271365</v>
      </c>
      <c r="T43" s="10">
        <f>ROUND($N$1*'Tabla en UF'!T43,0)</f>
        <v>1402894</v>
      </c>
      <c r="U43" s="10">
        <f>ROUND($N$1*'Tabla en UF'!U43,0)</f>
        <v>1534423</v>
      </c>
      <c r="V43" s="49">
        <f>ROUND($N$1*'Tabla en UF'!V43,0)</f>
        <v>1665952</v>
      </c>
      <c r="W43" s="49">
        <f>ROUND($N$1*'Tabla en UF'!W43,0)</f>
        <v>1709768</v>
      </c>
      <c r="X43" s="49">
        <f>ROUND($N$1*'Tabla en UF'!X43,0)</f>
        <v>1841297</v>
      </c>
      <c r="Y43" s="49">
        <f>ROUND($N$1*'Tabla en UF'!Y43,0)</f>
        <v>1972826</v>
      </c>
      <c r="Z43" s="49">
        <f>ROUND($N$1*'Tabla en UF'!Z43,0)</f>
        <v>2104355</v>
      </c>
      <c r="AA43" s="49">
        <f>ROUND($N$1*'Tabla en UF'!AA43,0)</f>
        <v>2235857</v>
      </c>
      <c r="AB43" s="50">
        <f>ROUND($N$1*'Tabla en UF'!AB43,0)</f>
        <v>2455072</v>
      </c>
    </row>
    <row r="44" spans="2:28" x14ac:dyDescent="0.25">
      <c r="B44" s="11">
        <v>6</v>
      </c>
      <c r="C44" s="9">
        <f>ROUND($N$1*'Tabla en UF'!C44,0)</f>
        <v>300618</v>
      </c>
      <c r="D44" s="9">
        <f>ROUND($N$1*'Tabla en UF'!D44,0)</f>
        <v>300618</v>
      </c>
      <c r="E44" s="9">
        <f>ROUND($N$1*'Tabla en UF'!E44,0)</f>
        <v>300618</v>
      </c>
      <c r="F44" s="9">
        <f>ROUND($N$1*'Tabla en UF'!F44,0)</f>
        <v>300618</v>
      </c>
      <c r="G44" s="9">
        <f>ROUND($N$1*'Tabla en UF'!G44,0)</f>
        <v>300618</v>
      </c>
      <c r="H44" s="10">
        <f>ROUND($N$1*'Tabla en UF'!H44,0)</f>
        <v>507295</v>
      </c>
      <c r="I44" s="10">
        <f>ROUND($N$1*'Tabla en UF'!I44,0)</f>
        <v>507295</v>
      </c>
      <c r="J44" s="10">
        <f>ROUND($N$1*'Tabla en UF'!J44,0)</f>
        <v>507295</v>
      </c>
      <c r="K44" s="10">
        <f>ROUND($N$1*'Tabla en UF'!K44,0)</f>
        <v>507295</v>
      </c>
      <c r="L44" s="10">
        <f>ROUND($N$1*'Tabla en UF'!L44,0)</f>
        <v>507295</v>
      </c>
      <c r="M44" s="10">
        <f>ROUND($N$1*'Tabla en UF'!M44,0)</f>
        <v>620030</v>
      </c>
      <c r="N44" s="10">
        <f>ROUND($N$1*'Tabla en UF'!N44,0)</f>
        <v>676384</v>
      </c>
      <c r="O44" s="10">
        <f>ROUND($N$1*'Tabla en UF'!O44,0)</f>
        <v>732766</v>
      </c>
      <c r="P44" s="10">
        <f>ROUND($N$1*'Tabla en UF'!P44,0)</f>
        <v>789119</v>
      </c>
      <c r="Q44" s="10">
        <f>ROUND($N$1*'Tabla en UF'!Q44,0)</f>
        <v>845501</v>
      </c>
      <c r="R44" s="10">
        <f>ROUND($N$1*'Tabla en UF'!R44,0)</f>
        <v>958236</v>
      </c>
      <c r="S44" s="10">
        <f>ROUND($N$1*'Tabla en UF'!S44,0)</f>
        <v>1089738</v>
      </c>
      <c r="T44" s="10">
        <f>ROUND($N$1*'Tabla en UF'!T44,0)</f>
        <v>1202473</v>
      </c>
      <c r="U44" s="10">
        <f>ROUND($N$1*'Tabla en UF'!U44,0)</f>
        <v>1315208</v>
      </c>
      <c r="V44" s="49">
        <f>ROUND($N$1*'Tabla en UF'!V44,0)</f>
        <v>1427943</v>
      </c>
      <c r="W44" s="49">
        <f>ROUND($N$1*'Tabla en UF'!W44,0)</f>
        <v>1465531</v>
      </c>
      <c r="X44" s="49">
        <f>ROUND($N$1*'Tabla en UF'!X44,0)</f>
        <v>1578266</v>
      </c>
      <c r="Y44" s="49">
        <f>ROUND($N$1*'Tabla en UF'!Y44,0)</f>
        <v>1691002</v>
      </c>
      <c r="Z44" s="49">
        <f>ROUND($N$1*'Tabla en UF'!Z44,0)</f>
        <v>1803737</v>
      </c>
      <c r="AA44" s="49">
        <f>ROUND($N$1*'Tabla en UF'!AA44,0)</f>
        <v>1916445</v>
      </c>
      <c r="AB44" s="50">
        <f>ROUND($N$1*'Tabla en UF'!AB44,0)</f>
        <v>2104355</v>
      </c>
    </row>
    <row r="45" spans="2:28" x14ac:dyDescent="0.25">
      <c r="B45" s="11">
        <v>5</v>
      </c>
      <c r="C45" s="9">
        <f>ROUND($N$1*'Tabla en UF'!C45,0)</f>
        <v>250520</v>
      </c>
      <c r="D45" s="9">
        <f>ROUND($N$1*'Tabla en UF'!D45,0)</f>
        <v>250520</v>
      </c>
      <c r="E45" s="9">
        <f>ROUND($N$1*'Tabla en UF'!E45,0)</f>
        <v>250520</v>
      </c>
      <c r="F45" s="9">
        <f>ROUND($N$1*'Tabla en UF'!F45,0)</f>
        <v>250520</v>
      </c>
      <c r="G45" s="9">
        <f>ROUND($N$1*'Tabla en UF'!G45,0)</f>
        <v>250520</v>
      </c>
      <c r="H45" s="10">
        <f>ROUND($N$1*'Tabla en UF'!H45,0)</f>
        <v>422750</v>
      </c>
      <c r="I45" s="10">
        <f>ROUND($N$1*'Tabla en UF'!I45,0)</f>
        <v>422750</v>
      </c>
      <c r="J45" s="10">
        <f>ROUND($N$1*'Tabla en UF'!J45,0)</f>
        <v>422750</v>
      </c>
      <c r="K45" s="10">
        <f>ROUND($N$1*'Tabla en UF'!K45,0)</f>
        <v>422750</v>
      </c>
      <c r="L45" s="10">
        <f>ROUND($N$1*'Tabla en UF'!L45,0)</f>
        <v>422750</v>
      </c>
      <c r="M45" s="10">
        <f>ROUND($N$1*'Tabla en UF'!M45,0)</f>
        <v>516692</v>
      </c>
      <c r="N45" s="10">
        <f>ROUND($N$1*'Tabla en UF'!N45,0)</f>
        <v>563676</v>
      </c>
      <c r="O45" s="10">
        <f>ROUND($N$1*'Tabla en UF'!O45,0)</f>
        <v>610633</v>
      </c>
      <c r="P45" s="10">
        <f>ROUND($N$1*'Tabla en UF'!P45,0)</f>
        <v>657618</v>
      </c>
      <c r="Q45" s="10">
        <f>ROUND($N$1*'Tabla en UF'!Q45,0)</f>
        <v>704575</v>
      </c>
      <c r="R45" s="10">
        <f>ROUND($N$1*'Tabla en UF'!R45,0)</f>
        <v>798516</v>
      </c>
      <c r="S45" s="10">
        <f>ROUND($N$1*'Tabla en UF'!S45,0)</f>
        <v>908138</v>
      </c>
      <c r="T45" s="10">
        <f>ROUND($N$1*'Tabla en UF'!T45,0)</f>
        <v>1002079</v>
      </c>
      <c r="U45" s="10">
        <f>ROUND($N$1*'Tabla en UF'!U45,0)</f>
        <v>1096021</v>
      </c>
      <c r="V45" s="49">
        <f>ROUND($N$1*'Tabla en UF'!V45,0)</f>
        <v>1189962</v>
      </c>
      <c r="W45" s="49">
        <f>ROUND($N$1*'Tabla en UF'!W45,0)</f>
        <v>1221267</v>
      </c>
      <c r="X45" s="49">
        <f>ROUND($N$1*'Tabla en UF'!X45,0)</f>
        <v>1315208</v>
      </c>
      <c r="Y45" s="49">
        <f>ROUND($N$1*'Tabla en UF'!Y45,0)</f>
        <v>1409150</v>
      </c>
      <c r="Z45" s="49">
        <f>ROUND($N$1*'Tabla en UF'!Z45,0)</f>
        <v>1503091</v>
      </c>
      <c r="AA45" s="49">
        <f>ROUND($N$1*'Tabla en UF'!AA45,0)</f>
        <v>1597060</v>
      </c>
      <c r="AB45" s="50">
        <f>ROUND($N$1*'Tabla en UF'!AB45,0)</f>
        <v>1753611</v>
      </c>
    </row>
    <row r="46" spans="2:28" x14ac:dyDescent="0.25">
      <c r="B46" s="11">
        <v>4</v>
      </c>
      <c r="C46" s="9">
        <f>ROUND($N$1*'Tabla en UF'!C46,0)</f>
        <v>200421</v>
      </c>
      <c r="D46" s="9">
        <f>ROUND($N$1*'Tabla en UF'!D46,0)</f>
        <v>200421</v>
      </c>
      <c r="E46" s="9">
        <f>ROUND($N$1*'Tabla en UF'!E46,0)</f>
        <v>200421</v>
      </c>
      <c r="F46" s="9">
        <f>ROUND($N$1*'Tabla en UF'!F46,0)</f>
        <v>200421</v>
      </c>
      <c r="G46" s="9">
        <f>ROUND($N$1*'Tabla en UF'!G46,0)</f>
        <v>200421</v>
      </c>
      <c r="H46" s="10">
        <f>ROUND($N$1*'Tabla en UF'!H46,0)</f>
        <v>338206</v>
      </c>
      <c r="I46" s="10">
        <f>ROUND($N$1*'Tabla en UF'!I46,0)</f>
        <v>338206</v>
      </c>
      <c r="J46" s="10">
        <f>ROUND($N$1*'Tabla en UF'!J46,0)</f>
        <v>338206</v>
      </c>
      <c r="K46" s="10">
        <f>ROUND($N$1*'Tabla en UF'!K46,0)</f>
        <v>338206</v>
      </c>
      <c r="L46" s="10">
        <f>ROUND($N$1*'Tabla en UF'!L46,0)</f>
        <v>338206</v>
      </c>
      <c r="M46" s="10">
        <f>ROUND($N$1*'Tabla en UF'!M46,0)</f>
        <v>413354</v>
      </c>
      <c r="N46" s="10">
        <f>ROUND($N$1*'Tabla en UF'!N46,0)</f>
        <v>450941</v>
      </c>
      <c r="O46" s="10">
        <f>ROUND($N$1*'Tabla en UF'!O46,0)</f>
        <v>488501</v>
      </c>
      <c r="P46" s="10">
        <f>ROUND($N$1*'Tabla en UF'!P46,0)</f>
        <v>526089</v>
      </c>
      <c r="Q46" s="10">
        <f>ROUND($N$1*'Tabla en UF'!Q46,0)</f>
        <v>563676</v>
      </c>
      <c r="R46" s="10">
        <f>ROUND($N$1*'Tabla en UF'!R46,0)</f>
        <v>638824</v>
      </c>
      <c r="S46" s="10">
        <f>ROUND($N$1*'Tabla en UF'!S46,0)</f>
        <v>726510</v>
      </c>
      <c r="T46" s="10">
        <f>ROUND($N$1*'Tabla en UF'!T46,0)</f>
        <v>801658</v>
      </c>
      <c r="U46" s="10">
        <f>ROUND($N$1*'Tabla en UF'!U46,0)</f>
        <v>876805</v>
      </c>
      <c r="V46" s="49">
        <f>ROUND($N$1*'Tabla en UF'!V46,0)</f>
        <v>951953</v>
      </c>
      <c r="W46" s="49">
        <f>ROUND($N$1*'Tabla en UF'!W46,0)</f>
        <v>977030</v>
      </c>
      <c r="X46" s="49">
        <f>ROUND($N$1*'Tabla en UF'!X46,0)</f>
        <v>1052178</v>
      </c>
      <c r="Y46" s="49">
        <f>ROUND($N$1*'Tabla en UF'!Y46,0)</f>
        <v>1127325</v>
      </c>
      <c r="Z46" s="49">
        <f>ROUND($N$1*'Tabla en UF'!Z46,0)</f>
        <v>1202473</v>
      </c>
      <c r="AA46" s="49">
        <f>ROUND($N$1*'Tabla en UF'!AA46,0)</f>
        <v>1277648</v>
      </c>
      <c r="AB46" s="50">
        <f>ROUND($N$1*'Tabla en UF'!AB46,0)</f>
        <v>1402894</v>
      </c>
    </row>
    <row r="47" spans="2:28" x14ac:dyDescent="0.25">
      <c r="B47" s="11">
        <v>3</v>
      </c>
      <c r="C47" s="9">
        <f>ROUND($N$1*'Tabla en UF'!C47,0)</f>
        <v>150323</v>
      </c>
      <c r="D47" s="9">
        <f>ROUND($N$1*'Tabla en UF'!D47,0)</f>
        <v>150323</v>
      </c>
      <c r="E47" s="9">
        <f>ROUND($N$1*'Tabla en UF'!E47,0)</f>
        <v>150323</v>
      </c>
      <c r="F47" s="9">
        <f>ROUND($N$1*'Tabla en UF'!F47,0)</f>
        <v>150323</v>
      </c>
      <c r="G47" s="9">
        <f>ROUND($N$1*'Tabla en UF'!G47,0)</f>
        <v>150323</v>
      </c>
      <c r="H47" s="10">
        <f>ROUND($N$1*'Tabla en UF'!H47,0)</f>
        <v>253661</v>
      </c>
      <c r="I47" s="10">
        <f>ROUND($N$1*'Tabla en UF'!I47,0)</f>
        <v>253661</v>
      </c>
      <c r="J47" s="10">
        <f>ROUND($N$1*'Tabla en UF'!J47,0)</f>
        <v>253661</v>
      </c>
      <c r="K47" s="10">
        <f>ROUND($N$1*'Tabla en UF'!K47,0)</f>
        <v>253661</v>
      </c>
      <c r="L47" s="10">
        <f>ROUND($N$1*'Tabla en UF'!L47,0)</f>
        <v>253661</v>
      </c>
      <c r="M47" s="10">
        <f>ROUND($N$1*'Tabla en UF'!M47,0)</f>
        <v>310015</v>
      </c>
      <c r="N47" s="10">
        <f>ROUND($N$1*'Tabla en UF'!N47,0)</f>
        <v>338206</v>
      </c>
      <c r="O47" s="10">
        <f>ROUND($N$1*'Tabla en UF'!O47,0)</f>
        <v>366369</v>
      </c>
      <c r="P47" s="10">
        <f>ROUND($N$1*'Tabla en UF'!P47,0)</f>
        <v>394560</v>
      </c>
      <c r="Q47" s="10">
        <f>ROUND($N$1*'Tabla en UF'!Q47,0)</f>
        <v>422750</v>
      </c>
      <c r="R47" s="10">
        <f>ROUND($N$1*'Tabla en UF'!R47,0)</f>
        <v>479104</v>
      </c>
      <c r="S47" s="10">
        <f>ROUND($N$1*'Tabla en UF'!S47,0)</f>
        <v>544883</v>
      </c>
      <c r="T47" s="10">
        <f>ROUND($N$1*'Tabla en UF'!T47,0)</f>
        <v>601236</v>
      </c>
      <c r="U47" s="10">
        <f>ROUND($N$1*'Tabla en UF'!U47,0)</f>
        <v>657618</v>
      </c>
      <c r="V47" s="49">
        <f>ROUND($N$1*'Tabla en UF'!V47,0)</f>
        <v>713972</v>
      </c>
      <c r="W47" s="49">
        <f>ROUND($N$1*'Tabla en UF'!W47,0)</f>
        <v>732766</v>
      </c>
      <c r="X47" s="49">
        <f>ROUND($N$1*'Tabla en UF'!X47,0)</f>
        <v>789119</v>
      </c>
      <c r="Y47" s="49">
        <f>ROUND($N$1*'Tabla en UF'!Y47,0)</f>
        <v>845501</v>
      </c>
      <c r="Z47" s="49">
        <f>ROUND($N$1*'Tabla en UF'!Z47,0)</f>
        <v>901855</v>
      </c>
      <c r="AA47" s="49">
        <f>ROUND($N$1*'Tabla en UF'!AA47,0)</f>
        <v>958236</v>
      </c>
      <c r="AB47" s="50">
        <f>ROUND($N$1*'Tabla en UF'!AB47,0)</f>
        <v>1052178</v>
      </c>
    </row>
    <row r="48" spans="2:28" x14ac:dyDescent="0.25">
      <c r="B48" s="11">
        <v>2</v>
      </c>
      <c r="C48" s="9">
        <f>ROUND($N$1*'Tabla en UF'!C48,0)</f>
        <v>100197</v>
      </c>
      <c r="D48" s="9">
        <f>ROUND($N$1*'Tabla en UF'!D48,0)</f>
        <v>100197</v>
      </c>
      <c r="E48" s="9">
        <f>ROUND($N$1*'Tabla en UF'!E48,0)</f>
        <v>100197</v>
      </c>
      <c r="F48" s="9">
        <f>ROUND($N$1*'Tabla en UF'!F48,0)</f>
        <v>100197</v>
      </c>
      <c r="G48" s="9">
        <f>ROUND($N$1*'Tabla en UF'!G48,0)</f>
        <v>100197</v>
      </c>
      <c r="H48" s="10">
        <f>ROUND($N$1*'Tabla en UF'!H48,0)</f>
        <v>169089</v>
      </c>
      <c r="I48" s="10">
        <f>ROUND($N$1*'Tabla en UF'!I48,0)</f>
        <v>169089</v>
      </c>
      <c r="J48" s="10">
        <f>ROUND($N$1*'Tabla en UF'!J48,0)</f>
        <v>169089</v>
      </c>
      <c r="K48" s="10">
        <f>ROUND($N$1*'Tabla en UF'!K48,0)</f>
        <v>169089</v>
      </c>
      <c r="L48" s="10">
        <f>ROUND($N$1*'Tabla en UF'!L48,0)</f>
        <v>169089</v>
      </c>
      <c r="M48" s="10">
        <f>ROUND($N$1*'Tabla en UF'!M48,0)</f>
        <v>206677</v>
      </c>
      <c r="N48" s="10">
        <f>ROUND($N$1*'Tabla en UF'!N48,0)</f>
        <v>225471</v>
      </c>
      <c r="O48" s="10">
        <f>ROUND($N$1*'Tabla en UF'!O48,0)</f>
        <v>244264</v>
      </c>
      <c r="P48" s="10">
        <f>ROUND($N$1*'Tabla en UF'!P48,0)</f>
        <v>263031</v>
      </c>
      <c r="Q48" s="10">
        <f>ROUND($N$1*'Tabla en UF'!Q48,0)</f>
        <v>281824</v>
      </c>
      <c r="R48" s="10">
        <f>ROUND($N$1*'Tabla en UF'!R48,0)</f>
        <v>319412</v>
      </c>
      <c r="S48" s="10">
        <f>ROUND($N$1*'Tabla en UF'!S48,0)</f>
        <v>363255</v>
      </c>
      <c r="T48" s="10">
        <f>ROUND($N$1*'Tabla en UF'!T48,0)</f>
        <v>400815</v>
      </c>
      <c r="U48" s="10">
        <f>ROUND($N$1*'Tabla en UF'!U48,0)</f>
        <v>438403</v>
      </c>
      <c r="V48" s="49">
        <f>ROUND($N$1*'Tabla en UF'!V48,0)</f>
        <v>475990</v>
      </c>
      <c r="W48" s="49">
        <f>ROUND($N$1*'Tabla en UF'!W48,0)</f>
        <v>488501</v>
      </c>
      <c r="X48" s="49">
        <f>ROUND($N$1*'Tabla en UF'!X48,0)</f>
        <v>526089</v>
      </c>
      <c r="Y48" s="49">
        <f>ROUND($N$1*'Tabla en UF'!Y48,0)</f>
        <v>563676</v>
      </c>
      <c r="Z48" s="49">
        <f>ROUND($N$1*'Tabla en UF'!Z48,0)</f>
        <v>601236</v>
      </c>
      <c r="AA48" s="49">
        <f>ROUND($N$1*'Tabla en UF'!AA48,0)</f>
        <v>638824</v>
      </c>
      <c r="AB48" s="50">
        <f>ROUND($N$1*'Tabla en UF'!AB48,0)</f>
        <v>701461</v>
      </c>
    </row>
    <row r="49" spans="1:28" ht="15.75" thickBot="1" x14ac:dyDescent="0.3">
      <c r="B49" s="15">
        <v>1</v>
      </c>
      <c r="C49" s="61">
        <f>ROUND($N$1*'Tabla en UF'!C49,0)</f>
        <v>50098</v>
      </c>
      <c r="D49" s="61">
        <f>ROUND($N$1*'Tabla en UF'!D49,0)</f>
        <v>50098</v>
      </c>
      <c r="E49" s="61">
        <f>ROUND($N$1*'Tabla en UF'!E49,0)</f>
        <v>50098</v>
      </c>
      <c r="F49" s="61">
        <f>ROUND($N$1*'Tabla en UF'!F49,0)</f>
        <v>50098</v>
      </c>
      <c r="G49" s="61">
        <f>ROUND($N$1*'Tabla en UF'!G49,0)</f>
        <v>50098</v>
      </c>
      <c r="H49" s="62">
        <f>ROUND($N$1*'Tabla en UF'!H49,0)</f>
        <v>84545</v>
      </c>
      <c r="I49" s="62">
        <f>ROUND($N$1*'Tabla en UF'!I49,0)</f>
        <v>84545</v>
      </c>
      <c r="J49" s="62">
        <f>ROUND($N$1*'Tabla en UF'!J49,0)</f>
        <v>84545</v>
      </c>
      <c r="K49" s="62">
        <f>ROUND($N$1*'Tabla en UF'!K49,0)</f>
        <v>84545</v>
      </c>
      <c r="L49" s="62">
        <f>ROUND($N$1*'Tabla en UF'!L49,0)</f>
        <v>84545</v>
      </c>
      <c r="M49" s="62">
        <f>ROUND($N$1*'Tabla en UF'!M49,0)</f>
        <v>103338</v>
      </c>
      <c r="N49" s="62">
        <f>ROUND($N$1*'Tabla en UF'!N49,0)</f>
        <v>112735</v>
      </c>
      <c r="O49" s="62">
        <f>ROUND($N$1*'Tabla en UF'!O49,0)</f>
        <v>122132</v>
      </c>
      <c r="P49" s="62">
        <f>ROUND($N$1*'Tabla en UF'!P49,0)</f>
        <v>131529</v>
      </c>
      <c r="Q49" s="62">
        <f>ROUND($N$1*'Tabla en UF'!Q49,0)</f>
        <v>140926</v>
      </c>
      <c r="R49" s="62">
        <f>ROUND($N$1*'Tabla en UF'!R49,0)</f>
        <v>159692</v>
      </c>
      <c r="S49" s="62">
        <f>ROUND($N$1*'Tabla en UF'!S49,0)</f>
        <v>181628</v>
      </c>
      <c r="T49" s="62">
        <f>ROUND($N$1*'Tabla en UF'!T49,0)</f>
        <v>200421</v>
      </c>
      <c r="U49" s="62">
        <f>ROUND($N$1*'Tabla en UF'!U49,0)</f>
        <v>219215</v>
      </c>
      <c r="V49" s="63">
        <f>ROUND($N$1*'Tabla en UF'!V49,0)</f>
        <v>237981</v>
      </c>
      <c r="W49" s="63">
        <f>ROUND($N$1*'Tabla en UF'!W49,0)</f>
        <v>244264</v>
      </c>
      <c r="X49" s="63">
        <f>ROUND($N$1*'Tabla en UF'!X49,0)</f>
        <v>263031</v>
      </c>
      <c r="Y49" s="63">
        <f>ROUND($N$1*'Tabla en UF'!Y49,0)</f>
        <v>281824</v>
      </c>
      <c r="Z49" s="63">
        <f>ROUND($N$1*'Tabla en UF'!Z49,0)</f>
        <v>300618</v>
      </c>
      <c r="AA49" s="63">
        <f>ROUND($N$1*'Tabla en UF'!AA49,0)</f>
        <v>319412</v>
      </c>
      <c r="AB49" s="64">
        <f>ROUND($N$1*'Tabla en UF'!AB49,0)</f>
        <v>350717</v>
      </c>
    </row>
    <row r="52" spans="1:28" x14ac:dyDescent="0.25">
      <c r="A52" s="2"/>
    </row>
  </sheetData>
  <sheetProtection algorithmName="SHA-512" hashValue="9Xn/D8U2I9Vv82Xy32tZ7mjkKmRJvSmxWbDm7fsURE+HOCdLTqVVKnNvSsV0widykVNCt7ZsRBU68Pldc34eqQ==" saltValue="RXI9cpDbFnUj0kmypwN3hw==" spinCount="100000" sheet="1" objects="1" scenarios="1"/>
  <pageMargins left="0.7" right="0.7" top="0.75" bottom="0.75" header="0.3" footer="0.3"/>
  <pageSetup orientation="portrait" verticalDpi="0" r:id="rId1"/>
  <ignoredErrors>
    <ignoredError sqref="V5:AB6 V7:AB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E546-7A80-429C-B6CC-06BF928135EB}">
  <sheetPr>
    <pageSetUpPr fitToPage="1"/>
  </sheetPr>
  <dimension ref="A1:AC52"/>
  <sheetViews>
    <sheetView workbookViewId="0">
      <selection activeCell="G1" sqref="G1"/>
    </sheetView>
  </sheetViews>
  <sheetFormatPr baseColWidth="10" defaultRowHeight="15" x14ac:dyDescent="0.25"/>
  <cols>
    <col min="1" max="1" width="6.140625" bestFit="1" customWidth="1"/>
    <col min="29" max="29" width="6.140625" bestFit="1" customWidth="1"/>
  </cols>
  <sheetData>
    <row r="1" spans="1:29" x14ac:dyDescent="0.25">
      <c r="B1" s="1" t="s">
        <v>22</v>
      </c>
    </row>
    <row r="2" spans="1:29" ht="15.75" thickBot="1" x14ac:dyDescent="0.3">
      <c r="B2" s="1" t="s">
        <v>20</v>
      </c>
    </row>
    <row r="3" spans="1:29" x14ac:dyDescent="0.25">
      <c r="B3" s="19" t="s">
        <v>24</v>
      </c>
      <c r="C3" s="20"/>
      <c r="D3" s="20" t="s">
        <v>29</v>
      </c>
      <c r="E3" s="20"/>
      <c r="F3" s="20"/>
      <c r="G3" s="51"/>
      <c r="H3" s="20"/>
      <c r="I3" s="52" t="s">
        <v>30</v>
      </c>
      <c r="J3" s="20"/>
      <c r="K3" s="20"/>
      <c r="L3" s="51"/>
      <c r="M3" s="21"/>
      <c r="N3" s="21"/>
      <c r="O3" s="21"/>
      <c r="P3" s="21"/>
      <c r="Q3" s="22" t="s">
        <v>25</v>
      </c>
      <c r="R3" s="23" t="s">
        <v>26</v>
      </c>
      <c r="S3" s="24" t="s">
        <v>27</v>
      </c>
      <c r="T3" s="20"/>
      <c r="U3" s="20"/>
      <c r="V3" s="25"/>
      <c r="W3" s="25"/>
      <c r="X3" s="25"/>
      <c r="Y3" s="25"/>
      <c r="Z3" s="25"/>
      <c r="AA3" s="25"/>
      <c r="AB3" s="26"/>
    </row>
    <row r="4" spans="1:29" ht="15.75" thickBot="1" x14ac:dyDescent="0.3">
      <c r="B4" s="3" t="s">
        <v>23</v>
      </c>
      <c r="C4" s="4">
        <v>10</v>
      </c>
      <c r="D4" s="4">
        <v>11</v>
      </c>
      <c r="E4" s="4">
        <v>12</v>
      </c>
      <c r="F4" s="4">
        <v>13</v>
      </c>
      <c r="G4" s="4">
        <v>14</v>
      </c>
      <c r="H4" s="5">
        <v>15</v>
      </c>
      <c r="I4" s="5">
        <v>16</v>
      </c>
      <c r="J4" s="5">
        <v>17</v>
      </c>
      <c r="K4" s="5">
        <v>18</v>
      </c>
      <c r="L4" s="5">
        <v>19</v>
      </c>
      <c r="M4" s="5">
        <v>20</v>
      </c>
      <c r="N4" s="5">
        <v>21</v>
      </c>
      <c r="O4" s="5">
        <v>22</v>
      </c>
      <c r="P4" s="5">
        <v>23</v>
      </c>
      <c r="Q4" s="5">
        <v>24</v>
      </c>
      <c r="R4" s="5">
        <v>25</v>
      </c>
      <c r="S4" s="5">
        <v>26</v>
      </c>
      <c r="T4" s="5">
        <v>27</v>
      </c>
      <c r="U4" s="5">
        <v>28</v>
      </c>
      <c r="V4" s="6">
        <v>29</v>
      </c>
      <c r="W4" s="6">
        <v>30</v>
      </c>
      <c r="X4" s="6">
        <v>31</v>
      </c>
      <c r="Y4" s="6">
        <v>32</v>
      </c>
      <c r="Z4" s="6">
        <v>33</v>
      </c>
      <c r="AA4" s="6">
        <v>34</v>
      </c>
      <c r="AB4" s="7">
        <v>35</v>
      </c>
      <c r="AC4" s="27" t="s">
        <v>28</v>
      </c>
    </row>
    <row r="5" spans="1:29" x14ac:dyDescent="0.25">
      <c r="A5" t="s">
        <v>28</v>
      </c>
      <c r="B5" s="8">
        <v>45</v>
      </c>
      <c r="C5" s="9">
        <v>80</v>
      </c>
      <c r="D5" s="9">
        <v>80</v>
      </c>
      <c r="E5" s="9">
        <v>80</v>
      </c>
      <c r="F5" s="9">
        <v>80</v>
      </c>
      <c r="G5" s="9">
        <v>80</v>
      </c>
      <c r="H5" s="10">
        <v>135</v>
      </c>
      <c r="I5" s="10">
        <v>135</v>
      </c>
      <c r="J5" s="10">
        <v>135</v>
      </c>
      <c r="K5" s="10">
        <v>135</v>
      </c>
      <c r="L5" s="10">
        <v>135</v>
      </c>
      <c r="M5" s="10">
        <v>165</v>
      </c>
      <c r="N5" s="10">
        <v>180</v>
      </c>
      <c r="O5" s="10">
        <v>195</v>
      </c>
      <c r="P5" s="10">
        <v>210</v>
      </c>
      <c r="Q5" s="10">
        <v>225</v>
      </c>
      <c r="R5" s="10">
        <v>255</v>
      </c>
      <c r="S5" s="10">
        <v>290</v>
      </c>
      <c r="T5" s="10">
        <v>320</v>
      </c>
      <c r="U5" s="10">
        <v>350</v>
      </c>
      <c r="V5" s="49">
        <v>380</v>
      </c>
      <c r="W5" s="49">
        <v>390</v>
      </c>
      <c r="X5" s="49">
        <v>420</v>
      </c>
      <c r="Y5" s="49">
        <v>450</v>
      </c>
      <c r="Z5" s="49">
        <v>480</v>
      </c>
      <c r="AA5" s="49">
        <v>510</v>
      </c>
      <c r="AB5" s="50">
        <v>560</v>
      </c>
      <c r="AC5" s="27"/>
    </row>
    <row r="6" spans="1:29" x14ac:dyDescent="0.25">
      <c r="B6" s="8">
        <v>44</v>
      </c>
      <c r="C6" s="9">
        <v>80</v>
      </c>
      <c r="D6" s="9">
        <v>80</v>
      </c>
      <c r="E6" s="9">
        <v>80</v>
      </c>
      <c r="F6" s="9">
        <v>80</v>
      </c>
      <c r="G6" s="9">
        <v>80</v>
      </c>
      <c r="H6" s="10">
        <v>135</v>
      </c>
      <c r="I6" s="10">
        <v>135</v>
      </c>
      <c r="J6" s="10">
        <v>135</v>
      </c>
      <c r="K6" s="10">
        <v>135</v>
      </c>
      <c r="L6" s="10">
        <v>135</v>
      </c>
      <c r="M6" s="10">
        <v>165</v>
      </c>
      <c r="N6" s="10">
        <v>180</v>
      </c>
      <c r="O6" s="10">
        <v>195</v>
      </c>
      <c r="P6" s="10">
        <v>210</v>
      </c>
      <c r="Q6" s="10">
        <v>225</v>
      </c>
      <c r="R6" s="10">
        <v>255</v>
      </c>
      <c r="S6" s="10">
        <v>290</v>
      </c>
      <c r="T6" s="10">
        <v>320</v>
      </c>
      <c r="U6" s="10">
        <v>350</v>
      </c>
      <c r="V6" s="49">
        <v>380</v>
      </c>
      <c r="W6" s="49">
        <v>390</v>
      </c>
      <c r="X6" s="49">
        <v>420</v>
      </c>
      <c r="Y6" s="49">
        <v>450</v>
      </c>
      <c r="Z6" s="49">
        <v>480</v>
      </c>
      <c r="AA6" s="49">
        <v>510</v>
      </c>
      <c r="AB6" s="50">
        <v>560</v>
      </c>
    </row>
    <row r="7" spans="1:29" x14ac:dyDescent="0.25">
      <c r="B7" s="11">
        <v>43</v>
      </c>
      <c r="C7" s="12">
        <f>ROUND(C$6*$B7/44,3)</f>
        <v>78.182000000000002</v>
      </c>
      <c r="D7" s="12">
        <f t="shared" ref="D7:AB17" si="0">ROUND(D$6*$B7/44,3)</f>
        <v>78.182000000000002</v>
      </c>
      <c r="E7" s="12">
        <f t="shared" si="0"/>
        <v>78.182000000000002</v>
      </c>
      <c r="F7" s="12">
        <f t="shared" si="0"/>
        <v>78.182000000000002</v>
      </c>
      <c r="G7" s="12">
        <f t="shared" si="0"/>
        <v>78.182000000000002</v>
      </c>
      <c r="H7" s="13">
        <f t="shared" si="0"/>
        <v>131.93199999999999</v>
      </c>
      <c r="I7" s="13">
        <f t="shared" si="0"/>
        <v>131.93199999999999</v>
      </c>
      <c r="J7" s="13">
        <f t="shared" si="0"/>
        <v>131.93199999999999</v>
      </c>
      <c r="K7" s="13">
        <f t="shared" si="0"/>
        <v>131.93199999999999</v>
      </c>
      <c r="L7" s="13">
        <f t="shared" si="0"/>
        <v>131.93199999999999</v>
      </c>
      <c r="M7" s="13">
        <f t="shared" si="0"/>
        <v>161.25</v>
      </c>
      <c r="N7" s="13">
        <f t="shared" si="0"/>
        <v>175.90899999999999</v>
      </c>
      <c r="O7" s="13">
        <f t="shared" si="0"/>
        <v>190.56800000000001</v>
      </c>
      <c r="P7" s="13">
        <f t="shared" si="0"/>
        <v>205.227</v>
      </c>
      <c r="Q7" s="13">
        <f t="shared" si="0"/>
        <v>219.886</v>
      </c>
      <c r="R7" s="13">
        <f t="shared" si="0"/>
        <v>249.20500000000001</v>
      </c>
      <c r="S7" s="13">
        <f t="shared" si="0"/>
        <v>283.40899999999999</v>
      </c>
      <c r="T7" s="13">
        <f t="shared" si="0"/>
        <v>312.72699999999998</v>
      </c>
      <c r="U7" s="13">
        <f t="shared" si="0"/>
        <v>342.04500000000002</v>
      </c>
      <c r="V7" s="13">
        <f t="shared" si="0"/>
        <v>371.36399999999998</v>
      </c>
      <c r="W7" s="13">
        <f t="shared" si="0"/>
        <v>381.13600000000002</v>
      </c>
      <c r="X7" s="13">
        <f t="shared" si="0"/>
        <v>410.45499999999998</v>
      </c>
      <c r="Y7" s="13">
        <f t="shared" si="0"/>
        <v>439.77300000000002</v>
      </c>
      <c r="Z7" s="13">
        <f t="shared" si="0"/>
        <v>469.09100000000001</v>
      </c>
      <c r="AA7" s="13">
        <f t="shared" si="0"/>
        <v>498.40899999999999</v>
      </c>
      <c r="AB7" s="14">
        <f t="shared" si="0"/>
        <v>547.27300000000002</v>
      </c>
    </row>
    <row r="8" spans="1:29" x14ac:dyDescent="0.25">
      <c r="B8" s="11">
        <v>42</v>
      </c>
      <c r="C8" s="12">
        <f t="shared" ref="C8:R33" si="1">ROUND(C$6*$B8/44,3)</f>
        <v>76.364000000000004</v>
      </c>
      <c r="D8" s="12">
        <f t="shared" si="0"/>
        <v>76.364000000000004</v>
      </c>
      <c r="E8" s="12">
        <f t="shared" si="0"/>
        <v>76.364000000000004</v>
      </c>
      <c r="F8" s="12">
        <f t="shared" si="0"/>
        <v>76.364000000000004</v>
      </c>
      <c r="G8" s="12">
        <f t="shared" si="0"/>
        <v>76.364000000000004</v>
      </c>
      <c r="H8" s="13">
        <f t="shared" si="0"/>
        <v>128.864</v>
      </c>
      <c r="I8" s="13">
        <f t="shared" si="0"/>
        <v>128.864</v>
      </c>
      <c r="J8" s="13">
        <f t="shared" si="0"/>
        <v>128.864</v>
      </c>
      <c r="K8" s="13">
        <f t="shared" si="0"/>
        <v>128.864</v>
      </c>
      <c r="L8" s="13">
        <f t="shared" si="0"/>
        <v>128.864</v>
      </c>
      <c r="M8" s="13">
        <f t="shared" si="0"/>
        <v>157.5</v>
      </c>
      <c r="N8" s="13">
        <f t="shared" si="0"/>
        <v>171.81800000000001</v>
      </c>
      <c r="O8" s="13">
        <f t="shared" si="0"/>
        <v>186.136</v>
      </c>
      <c r="P8" s="13">
        <f t="shared" si="0"/>
        <v>200.45500000000001</v>
      </c>
      <c r="Q8" s="13">
        <f t="shared" si="0"/>
        <v>214.773</v>
      </c>
      <c r="R8" s="13">
        <f t="shared" si="0"/>
        <v>243.40899999999999</v>
      </c>
      <c r="S8" s="13">
        <f t="shared" si="0"/>
        <v>276.81799999999998</v>
      </c>
      <c r="T8" s="13">
        <f t="shared" si="0"/>
        <v>305.45499999999998</v>
      </c>
      <c r="U8" s="13">
        <f t="shared" si="0"/>
        <v>334.09100000000001</v>
      </c>
      <c r="V8" s="13">
        <f t="shared" si="0"/>
        <v>362.72699999999998</v>
      </c>
      <c r="W8" s="13">
        <f t="shared" si="0"/>
        <v>372.27300000000002</v>
      </c>
      <c r="X8" s="13">
        <f t="shared" si="0"/>
        <v>400.90899999999999</v>
      </c>
      <c r="Y8" s="13">
        <f t="shared" si="0"/>
        <v>429.54500000000002</v>
      </c>
      <c r="Z8" s="13">
        <f t="shared" si="0"/>
        <v>458.18200000000002</v>
      </c>
      <c r="AA8" s="13">
        <f t="shared" si="0"/>
        <v>486.81799999999998</v>
      </c>
      <c r="AB8" s="14">
        <f t="shared" si="0"/>
        <v>534.54499999999996</v>
      </c>
    </row>
    <row r="9" spans="1:29" x14ac:dyDescent="0.25">
      <c r="B9" s="11">
        <v>41</v>
      </c>
      <c r="C9" s="12">
        <f t="shared" si="1"/>
        <v>74.545000000000002</v>
      </c>
      <c r="D9" s="12">
        <f t="shared" si="0"/>
        <v>74.545000000000002</v>
      </c>
      <c r="E9" s="12">
        <f t="shared" si="0"/>
        <v>74.545000000000002</v>
      </c>
      <c r="F9" s="12">
        <f t="shared" si="0"/>
        <v>74.545000000000002</v>
      </c>
      <c r="G9" s="12">
        <f t="shared" si="0"/>
        <v>74.545000000000002</v>
      </c>
      <c r="H9" s="13">
        <f t="shared" si="0"/>
        <v>125.795</v>
      </c>
      <c r="I9" s="13">
        <f t="shared" si="0"/>
        <v>125.795</v>
      </c>
      <c r="J9" s="13">
        <f t="shared" si="0"/>
        <v>125.795</v>
      </c>
      <c r="K9" s="13">
        <f t="shared" si="0"/>
        <v>125.795</v>
      </c>
      <c r="L9" s="13">
        <f t="shared" si="0"/>
        <v>125.795</v>
      </c>
      <c r="M9" s="13">
        <f t="shared" si="0"/>
        <v>153.75</v>
      </c>
      <c r="N9" s="13">
        <f t="shared" si="0"/>
        <v>167.727</v>
      </c>
      <c r="O9" s="13">
        <f t="shared" si="0"/>
        <v>181.70500000000001</v>
      </c>
      <c r="P9" s="13">
        <f t="shared" si="0"/>
        <v>195.68199999999999</v>
      </c>
      <c r="Q9" s="13">
        <f t="shared" si="0"/>
        <v>209.65899999999999</v>
      </c>
      <c r="R9" s="13">
        <f t="shared" si="0"/>
        <v>237.614</v>
      </c>
      <c r="S9" s="13">
        <f t="shared" si="0"/>
        <v>270.22699999999998</v>
      </c>
      <c r="T9" s="13">
        <f t="shared" si="0"/>
        <v>298.18200000000002</v>
      </c>
      <c r="U9" s="13">
        <f t="shared" si="0"/>
        <v>326.13600000000002</v>
      </c>
      <c r="V9" s="13">
        <f t="shared" si="0"/>
        <v>354.09100000000001</v>
      </c>
      <c r="W9" s="13">
        <f t="shared" si="0"/>
        <v>363.40899999999999</v>
      </c>
      <c r="X9" s="13">
        <f t="shared" si="0"/>
        <v>391.36399999999998</v>
      </c>
      <c r="Y9" s="13">
        <f t="shared" si="0"/>
        <v>419.31799999999998</v>
      </c>
      <c r="Z9" s="13">
        <f t="shared" si="0"/>
        <v>447.27300000000002</v>
      </c>
      <c r="AA9" s="13">
        <f t="shared" si="0"/>
        <v>475.22699999999998</v>
      </c>
      <c r="AB9" s="14">
        <f t="shared" si="0"/>
        <v>521.81799999999998</v>
      </c>
    </row>
    <row r="10" spans="1:29" x14ac:dyDescent="0.25">
      <c r="B10" s="11">
        <v>40</v>
      </c>
      <c r="C10" s="12">
        <f t="shared" si="1"/>
        <v>72.727000000000004</v>
      </c>
      <c r="D10" s="12">
        <f t="shared" si="0"/>
        <v>72.727000000000004</v>
      </c>
      <c r="E10" s="12">
        <f t="shared" si="0"/>
        <v>72.727000000000004</v>
      </c>
      <c r="F10" s="12">
        <f t="shared" si="0"/>
        <v>72.727000000000004</v>
      </c>
      <c r="G10" s="12">
        <f t="shared" si="0"/>
        <v>72.727000000000004</v>
      </c>
      <c r="H10" s="13">
        <f t="shared" si="0"/>
        <v>122.727</v>
      </c>
      <c r="I10" s="13">
        <f t="shared" si="0"/>
        <v>122.727</v>
      </c>
      <c r="J10" s="13">
        <f t="shared" si="0"/>
        <v>122.727</v>
      </c>
      <c r="K10" s="13">
        <f t="shared" si="0"/>
        <v>122.727</v>
      </c>
      <c r="L10" s="13">
        <f t="shared" si="0"/>
        <v>122.727</v>
      </c>
      <c r="M10" s="13">
        <f t="shared" si="0"/>
        <v>150</v>
      </c>
      <c r="N10" s="13">
        <f t="shared" si="0"/>
        <v>163.636</v>
      </c>
      <c r="O10" s="13">
        <f t="shared" si="0"/>
        <v>177.273</v>
      </c>
      <c r="P10" s="13">
        <f t="shared" si="0"/>
        <v>190.90899999999999</v>
      </c>
      <c r="Q10" s="13">
        <f t="shared" si="0"/>
        <v>204.54499999999999</v>
      </c>
      <c r="R10" s="13">
        <f t="shared" si="0"/>
        <v>231.81800000000001</v>
      </c>
      <c r="S10" s="13">
        <f t="shared" si="0"/>
        <v>263.63600000000002</v>
      </c>
      <c r="T10" s="13">
        <f t="shared" si="0"/>
        <v>290.90899999999999</v>
      </c>
      <c r="U10" s="13">
        <f t="shared" si="0"/>
        <v>318.18200000000002</v>
      </c>
      <c r="V10" s="13">
        <f t="shared" si="0"/>
        <v>345.45499999999998</v>
      </c>
      <c r="W10" s="13">
        <f t="shared" si="0"/>
        <v>354.54500000000002</v>
      </c>
      <c r="X10" s="13">
        <f t="shared" si="0"/>
        <v>381.81799999999998</v>
      </c>
      <c r="Y10" s="13">
        <f t="shared" si="0"/>
        <v>409.09100000000001</v>
      </c>
      <c r="Z10" s="13">
        <f t="shared" si="0"/>
        <v>436.36399999999998</v>
      </c>
      <c r="AA10" s="13">
        <f t="shared" si="0"/>
        <v>463.63600000000002</v>
      </c>
      <c r="AB10" s="14">
        <f t="shared" si="0"/>
        <v>509.09100000000001</v>
      </c>
    </row>
    <row r="11" spans="1:29" x14ac:dyDescent="0.25">
      <c r="B11" s="11">
        <v>39</v>
      </c>
      <c r="C11" s="12">
        <f t="shared" si="1"/>
        <v>70.909000000000006</v>
      </c>
      <c r="D11" s="12">
        <f t="shared" si="0"/>
        <v>70.909000000000006</v>
      </c>
      <c r="E11" s="12">
        <f t="shared" si="0"/>
        <v>70.909000000000006</v>
      </c>
      <c r="F11" s="12">
        <f t="shared" si="0"/>
        <v>70.909000000000006</v>
      </c>
      <c r="G11" s="12">
        <f t="shared" si="0"/>
        <v>70.909000000000006</v>
      </c>
      <c r="H11" s="13">
        <f t="shared" si="0"/>
        <v>119.65900000000001</v>
      </c>
      <c r="I11" s="13">
        <f t="shared" si="0"/>
        <v>119.65900000000001</v>
      </c>
      <c r="J11" s="13">
        <f t="shared" si="0"/>
        <v>119.65900000000001</v>
      </c>
      <c r="K11" s="13">
        <f t="shared" si="0"/>
        <v>119.65900000000001</v>
      </c>
      <c r="L11" s="13">
        <f t="shared" si="0"/>
        <v>119.65900000000001</v>
      </c>
      <c r="M11" s="13">
        <f t="shared" si="0"/>
        <v>146.25</v>
      </c>
      <c r="N11" s="13">
        <f t="shared" si="0"/>
        <v>159.54499999999999</v>
      </c>
      <c r="O11" s="13">
        <f t="shared" si="0"/>
        <v>172.84100000000001</v>
      </c>
      <c r="P11" s="13">
        <f t="shared" si="0"/>
        <v>186.136</v>
      </c>
      <c r="Q11" s="13">
        <f t="shared" si="0"/>
        <v>199.43199999999999</v>
      </c>
      <c r="R11" s="13">
        <f t="shared" si="0"/>
        <v>226.023</v>
      </c>
      <c r="S11" s="13">
        <f t="shared" si="0"/>
        <v>257.04500000000002</v>
      </c>
      <c r="T11" s="13">
        <f t="shared" si="0"/>
        <v>283.63600000000002</v>
      </c>
      <c r="U11" s="13">
        <f t="shared" si="0"/>
        <v>310.22699999999998</v>
      </c>
      <c r="V11" s="13">
        <f t="shared" si="0"/>
        <v>336.81799999999998</v>
      </c>
      <c r="W11" s="13">
        <f t="shared" si="0"/>
        <v>345.68200000000002</v>
      </c>
      <c r="X11" s="13">
        <f t="shared" si="0"/>
        <v>372.27300000000002</v>
      </c>
      <c r="Y11" s="13">
        <f t="shared" si="0"/>
        <v>398.86399999999998</v>
      </c>
      <c r="Z11" s="13">
        <f t="shared" si="0"/>
        <v>425.45499999999998</v>
      </c>
      <c r="AA11" s="13">
        <f t="shared" si="0"/>
        <v>452.04500000000002</v>
      </c>
      <c r="AB11" s="14">
        <f t="shared" si="0"/>
        <v>496.36399999999998</v>
      </c>
    </row>
    <row r="12" spans="1:29" x14ac:dyDescent="0.25">
      <c r="B12" s="11">
        <v>38</v>
      </c>
      <c r="C12" s="12">
        <f t="shared" si="1"/>
        <v>69.090999999999994</v>
      </c>
      <c r="D12" s="12">
        <f t="shared" si="0"/>
        <v>69.090999999999994</v>
      </c>
      <c r="E12" s="12">
        <f t="shared" si="0"/>
        <v>69.090999999999994</v>
      </c>
      <c r="F12" s="12">
        <f t="shared" si="0"/>
        <v>69.090999999999994</v>
      </c>
      <c r="G12" s="12">
        <f t="shared" si="0"/>
        <v>69.090999999999994</v>
      </c>
      <c r="H12" s="13">
        <f t="shared" si="0"/>
        <v>116.59099999999999</v>
      </c>
      <c r="I12" s="13">
        <f t="shared" si="0"/>
        <v>116.59099999999999</v>
      </c>
      <c r="J12" s="13">
        <f t="shared" si="0"/>
        <v>116.59099999999999</v>
      </c>
      <c r="K12" s="13">
        <f t="shared" si="0"/>
        <v>116.59099999999999</v>
      </c>
      <c r="L12" s="13">
        <f t="shared" si="0"/>
        <v>116.59099999999999</v>
      </c>
      <c r="M12" s="13">
        <f t="shared" si="0"/>
        <v>142.5</v>
      </c>
      <c r="N12" s="13">
        <f t="shared" si="0"/>
        <v>155.45500000000001</v>
      </c>
      <c r="O12" s="13">
        <f t="shared" si="0"/>
        <v>168.40899999999999</v>
      </c>
      <c r="P12" s="13">
        <f t="shared" si="0"/>
        <v>181.364</v>
      </c>
      <c r="Q12" s="13">
        <f t="shared" si="0"/>
        <v>194.31800000000001</v>
      </c>
      <c r="R12" s="13">
        <f t="shared" si="0"/>
        <v>220.227</v>
      </c>
      <c r="S12" s="13">
        <f t="shared" si="0"/>
        <v>250.45500000000001</v>
      </c>
      <c r="T12" s="13">
        <f t="shared" si="0"/>
        <v>276.36399999999998</v>
      </c>
      <c r="U12" s="13">
        <f t="shared" si="0"/>
        <v>302.27300000000002</v>
      </c>
      <c r="V12" s="13">
        <f t="shared" si="0"/>
        <v>328.18200000000002</v>
      </c>
      <c r="W12" s="13">
        <f t="shared" si="0"/>
        <v>336.81799999999998</v>
      </c>
      <c r="X12" s="13">
        <f t="shared" si="0"/>
        <v>362.72699999999998</v>
      </c>
      <c r="Y12" s="13">
        <f t="shared" si="0"/>
        <v>388.63600000000002</v>
      </c>
      <c r="Z12" s="13">
        <f t="shared" si="0"/>
        <v>414.54500000000002</v>
      </c>
      <c r="AA12" s="13">
        <f t="shared" si="0"/>
        <v>440.45499999999998</v>
      </c>
      <c r="AB12" s="14">
        <f t="shared" si="0"/>
        <v>483.63600000000002</v>
      </c>
    </row>
    <row r="13" spans="1:29" x14ac:dyDescent="0.25">
      <c r="B13" s="11">
        <v>37</v>
      </c>
      <c r="C13" s="12">
        <f t="shared" si="1"/>
        <v>67.272999999999996</v>
      </c>
      <c r="D13" s="12">
        <f t="shared" si="0"/>
        <v>67.272999999999996</v>
      </c>
      <c r="E13" s="12">
        <f t="shared" si="0"/>
        <v>67.272999999999996</v>
      </c>
      <c r="F13" s="12">
        <f t="shared" si="0"/>
        <v>67.272999999999996</v>
      </c>
      <c r="G13" s="12">
        <f t="shared" si="0"/>
        <v>67.272999999999996</v>
      </c>
      <c r="H13" s="13">
        <f t="shared" si="0"/>
        <v>113.523</v>
      </c>
      <c r="I13" s="13">
        <f t="shared" si="0"/>
        <v>113.523</v>
      </c>
      <c r="J13" s="13">
        <f t="shared" si="0"/>
        <v>113.523</v>
      </c>
      <c r="K13" s="13">
        <f t="shared" si="0"/>
        <v>113.523</v>
      </c>
      <c r="L13" s="13">
        <f t="shared" si="0"/>
        <v>113.523</v>
      </c>
      <c r="M13" s="13">
        <f t="shared" si="0"/>
        <v>138.75</v>
      </c>
      <c r="N13" s="13">
        <f t="shared" si="0"/>
        <v>151.364</v>
      </c>
      <c r="O13" s="13">
        <f t="shared" si="0"/>
        <v>163.977</v>
      </c>
      <c r="P13" s="13">
        <f t="shared" si="0"/>
        <v>176.59100000000001</v>
      </c>
      <c r="Q13" s="13">
        <f t="shared" si="0"/>
        <v>189.20500000000001</v>
      </c>
      <c r="R13" s="13">
        <f t="shared" si="0"/>
        <v>214.43199999999999</v>
      </c>
      <c r="S13" s="13">
        <f t="shared" si="0"/>
        <v>243.864</v>
      </c>
      <c r="T13" s="13">
        <f t="shared" si="0"/>
        <v>269.09100000000001</v>
      </c>
      <c r="U13" s="13">
        <f t="shared" si="0"/>
        <v>294.31799999999998</v>
      </c>
      <c r="V13" s="13">
        <f t="shared" si="0"/>
        <v>319.54500000000002</v>
      </c>
      <c r="W13" s="13">
        <f t="shared" si="0"/>
        <v>327.95499999999998</v>
      </c>
      <c r="X13" s="13">
        <f t="shared" si="0"/>
        <v>353.18200000000002</v>
      </c>
      <c r="Y13" s="13">
        <f t="shared" si="0"/>
        <v>378.40899999999999</v>
      </c>
      <c r="Z13" s="13">
        <f t="shared" si="0"/>
        <v>403.63600000000002</v>
      </c>
      <c r="AA13" s="13">
        <f t="shared" si="0"/>
        <v>428.86399999999998</v>
      </c>
      <c r="AB13" s="14">
        <f t="shared" si="0"/>
        <v>470.90899999999999</v>
      </c>
    </row>
    <row r="14" spans="1:29" x14ac:dyDescent="0.25">
      <c r="B14" s="11">
        <v>36</v>
      </c>
      <c r="C14" s="12">
        <f t="shared" si="1"/>
        <v>65.454999999999998</v>
      </c>
      <c r="D14" s="12">
        <f t="shared" si="0"/>
        <v>65.454999999999998</v>
      </c>
      <c r="E14" s="12">
        <f t="shared" si="0"/>
        <v>65.454999999999998</v>
      </c>
      <c r="F14" s="12">
        <f t="shared" si="0"/>
        <v>65.454999999999998</v>
      </c>
      <c r="G14" s="12">
        <f t="shared" si="0"/>
        <v>65.454999999999998</v>
      </c>
      <c r="H14" s="13">
        <f t="shared" si="0"/>
        <v>110.455</v>
      </c>
      <c r="I14" s="13">
        <f t="shared" si="0"/>
        <v>110.455</v>
      </c>
      <c r="J14" s="13">
        <f t="shared" si="0"/>
        <v>110.455</v>
      </c>
      <c r="K14" s="13">
        <f t="shared" si="0"/>
        <v>110.455</v>
      </c>
      <c r="L14" s="13">
        <f t="shared" si="0"/>
        <v>110.455</v>
      </c>
      <c r="M14" s="13">
        <f t="shared" si="0"/>
        <v>135</v>
      </c>
      <c r="N14" s="13">
        <f t="shared" si="0"/>
        <v>147.273</v>
      </c>
      <c r="O14" s="13">
        <f t="shared" si="0"/>
        <v>159.54499999999999</v>
      </c>
      <c r="P14" s="13">
        <f t="shared" si="0"/>
        <v>171.81800000000001</v>
      </c>
      <c r="Q14" s="13">
        <f t="shared" si="0"/>
        <v>184.09100000000001</v>
      </c>
      <c r="R14" s="13">
        <f t="shared" si="0"/>
        <v>208.636</v>
      </c>
      <c r="S14" s="13">
        <f t="shared" si="0"/>
        <v>237.273</v>
      </c>
      <c r="T14" s="13">
        <f t="shared" si="0"/>
        <v>261.81799999999998</v>
      </c>
      <c r="U14" s="13">
        <f t="shared" si="0"/>
        <v>286.36399999999998</v>
      </c>
      <c r="V14" s="13">
        <f t="shared" si="0"/>
        <v>310.90899999999999</v>
      </c>
      <c r="W14" s="13">
        <f t="shared" si="0"/>
        <v>319.09100000000001</v>
      </c>
      <c r="X14" s="13">
        <f t="shared" si="0"/>
        <v>343.63600000000002</v>
      </c>
      <c r="Y14" s="13">
        <f t="shared" si="0"/>
        <v>368.18200000000002</v>
      </c>
      <c r="Z14" s="13">
        <f t="shared" si="0"/>
        <v>392.72699999999998</v>
      </c>
      <c r="AA14" s="13">
        <f t="shared" si="0"/>
        <v>417.27300000000002</v>
      </c>
      <c r="AB14" s="14">
        <f t="shared" si="0"/>
        <v>458.18200000000002</v>
      </c>
    </row>
    <row r="15" spans="1:29" x14ac:dyDescent="0.25">
      <c r="B15" s="11">
        <v>35</v>
      </c>
      <c r="C15" s="12">
        <f t="shared" si="1"/>
        <v>63.636000000000003</v>
      </c>
      <c r="D15" s="12">
        <f t="shared" si="0"/>
        <v>63.636000000000003</v>
      </c>
      <c r="E15" s="12">
        <f t="shared" si="0"/>
        <v>63.636000000000003</v>
      </c>
      <c r="F15" s="12">
        <f t="shared" si="0"/>
        <v>63.636000000000003</v>
      </c>
      <c r="G15" s="12">
        <f t="shared" si="0"/>
        <v>63.636000000000003</v>
      </c>
      <c r="H15" s="13">
        <f t="shared" si="0"/>
        <v>107.386</v>
      </c>
      <c r="I15" s="13">
        <f t="shared" si="0"/>
        <v>107.386</v>
      </c>
      <c r="J15" s="13">
        <f t="shared" si="0"/>
        <v>107.386</v>
      </c>
      <c r="K15" s="13">
        <f t="shared" si="0"/>
        <v>107.386</v>
      </c>
      <c r="L15" s="13">
        <f t="shared" si="0"/>
        <v>107.386</v>
      </c>
      <c r="M15" s="13">
        <f t="shared" si="0"/>
        <v>131.25</v>
      </c>
      <c r="N15" s="13">
        <f t="shared" si="0"/>
        <v>143.18199999999999</v>
      </c>
      <c r="O15" s="13">
        <f t="shared" si="0"/>
        <v>155.114</v>
      </c>
      <c r="P15" s="13">
        <f t="shared" si="0"/>
        <v>167.04499999999999</v>
      </c>
      <c r="Q15" s="13">
        <f t="shared" si="0"/>
        <v>178.977</v>
      </c>
      <c r="R15" s="13">
        <f t="shared" si="0"/>
        <v>202.84100000000001</v>
      </c>
      <c r="S15" s="13">
        <f t="shared" si="0"/>
        <v>230.68199999999999</v>
      </c>
      <c r="T15" s="13">
        <f t="shared" si="0"/>
        <v>254.54499999999999</v>
      </c>
      <c r="U15" s="13">
        <f t="shared" si="0"/>
        <v>278.40899999999999</v>
      </c>
      <c r="V15" s="13">
        <f t="shared" si="0"/>
        <v>302.27300000000002</v>
      </c>
      <c r="W15" s="13">
        <f t="shared" si="0"/>
        <v>310.22699999999998</v>
      </c>
      <c r="X15" s="13">
        <f t="shared" si="0"/>
        <v>334.09100000000001</v>
      </c>
      <c r="Y15" s="13">
        <f t="shared" si="0"/>
        <v>357.95499999999998</v>
      </c>
      <c r="Z15" s="13">
        <f t="shared" si="0"/>
        <v>381.81799999999998</v>
      </c>
      <c r="AA15" s="13">
        <f t="shared" si="0"/>
        <v>405.68200000000002</v>
      </c>
      <c r="AB15" s="14">
        <f t="shared" si="0"/>
        <v>445.45499999999998</v>
      </c>
    </row>
    <row r="16" spans="1:29" x14ac:dyDescent="0.25">
      <c r="B16" s="11">
        <v>34</v>
      </c>
      <c r="C16" s="12">
        <f t="shared" si="1"/>
        <v>61.817999999999998</v>
      </c>
      <c r="D16" s="12">
        <f t="shared" si="0"/>
        <v>61.817999999999998</v>
      </c>
      <c r="E16" s="12">
        <f t="shared" si="0"/>
        <v>61.817999999999998</v>
      </c>
      <c r="F16" s="12">
        <f t="shared" si="0"/>
        <v>61.817999999999998</v>
      </c>
      <c r="G16" s="12">
        <f t="shared" si="0"/>
        <v>61.817999999999998</v>
      </c>
      <c r="H16" s="13">
        <f t="shared" si="0"/>
        <v>104.318</v>
      </c>
      <c r="I16" s="13">
        <f t="shared" si="0"/>
        <v>104.318</v>
      </c>
      <c r="J16" s="13">
        <f t="shared" si="0"/>
        <v>104.318</v>
      </c>
      <c r="K16" s="13">
        <f t="shared" si="0"/>
        <v>104.318</v>
      </c>
      <c r="L16" s="13">
        <f t="shared" si="0"/>
        <v>104.318</v>
      </c>
      <c r="M16" s="13">
        <f t="shared" si="0"/>
        <v>127.5</v>
      </c>
      <c r="N16" s="13">
        <f t="shared" si="0"/>
        <v>139.09100000000001</v>
      </c>
      <c r="O16" s="13">
        <f t="shared" si="0"/>
        <v>150.68199999999999</v>
      </c>
      <c r="P16" s="13">
        <f t="shared" si="0"/>
        <v>162.273</v>
      </c>
      <c r="Q16" s="13">
        <f t="shared" si="0"/>
        <v>173.864</v>
      </c>
      <c r="R16" s="13">
        <f t="shared" si="0"/>
        <v>197.04499999999999</v>
      </c>
      <c r="S16" s="13">
        <f t="shared" si="0"/>
        <v>224.09100000000001</v>
      </c>
      <c r="T16" s="13">
        <f t="shared" si="0"/>
        <v>247.273</v>
      </c>
      <c r="U16" s="13">
        <f t="shared" si="0"/>
        <v>270.45499999999998</v>
      </c>
      <c r="V16" s="13">
        <f t="shared" si="0"/>
        <v>293.63600000000002</v>
      </c>
      <c r="W16" s="13">
        <f t="shared" si="0"/>
        <v>301.36399999999998</v>
      </c>
      <c r="X16" s="13">
        <f t="shared" si="0"/>
        <v>324.54500000000002</v>
      </c>
      <c r="Y16" s="13">
        <f t="shared" si="0"/>
        <v>347.72699999999998</v>
      </c>
      <c r="Z16" s="13">
        <f t="shared" si="0"/>
        <v>370.90899999999999</v>
      </c>
      <c r="AA16" s="13">
        <f t="shared" si="0"/>
        <v>394.09100000000001</v>
      </c>
      <c r="AB16" s="14">
        <f t="shared" si="0"/>
        <v>432.72699999999998</v>
      </c>
    </row>
    <row r="17" spans="2:28" x14ac:dyDescent="0.25">
      <c r="B17" s="11">
        <v>33</v>
      </c>
      <c r="C17" s="12">
        <f t="shared" si="1"/>
        <v>60</v>
      </c>
      <c r="D17" s="12">
        <f t="shared" si="0"/>
        <v>60</v>
      </c>
      <c r="E17" s="12">
        <f t="shared" si="0"/>
        <v>60</v>
      </c>
      <c r="F17" s="12">
        <f t="shared" si="0"/>
        <v>60</v>
      </c>
      <c r="G17" s="12">
        <f t="shared" si="0"/>
        <v>60</v>
      </c>
      <c r="H17" s="13">
        <f t="shared" si="0"/>
        <v>101.25</v>
      </c>
      <c r="I17" s="13">
        <f t="shared" ref="I17:X48" si="2">ROUND(I$6*$B17/44,3)</f>
        <v>101.25</v>
      </c>
      <c r="J17" s="13">
        <f t="shared" si="2"/>
        <v>101.25</v>
      </c>
      <c r="K17" s="13">
        <f t="shared" si="2"/>
        <v>101.25</v>
      </c>
      <c r="L17" s="13">
        <f t="shared" si="2"/>
        <v>101.25</v>
      </c>
      <c r="M17" s="13">
        <f t="shared" si="2"/>
        <v>123.75</v>
      </c>
      <c r="N17" s="13">
        <f t="shared" si="2"/>
        <v>135</v>
      </c>
      <c r="O17" s="13">
        <f t="shared" si="2"/>
        <v>146.25</v>
      </c>
      <c r="P17" s="13">
        <f t="shared" si="2"/>
        <v>157.5</v>
      </c>
      <c r="Q17" s="13">
        <f t="shared" si="2"/>
        <v>168.75</v>
      </c>
      <c r="R17" s="13">
        <f t="shared" si="2"/>
        <v>191.25</v>
      </c>
      <c r="S17" s="13">
        <f t="shared" si="2"/>
        <v>217.5</v>
      </c>
      <c r="T17" s="13">
        <f t="shared" si="2"/>
        <v>240</v>
      </c>
      <c r="U17" s="13">
        <f t="shared" si="2"/>
        <v>262.5</v>
      </c>
      <c r="V17" s="13">
        <f t="shared" si="2"/>
        <v>285</v>
      </c>
      <c r="W17" s="13">
        <f t="shared" si="2"/>
        <v>292.5</v>
      </c>
      <c r="X17" s="13">
        <f t="shared" si="2"/>
        <v>315</v>
      </c>
      <c r="Y17" s="13">
        <f t="shared" ref="Y17:AB48" si="3">ROUND(Y$6*$B17/44,3)</f>
        <v>337.5</v>
      </c>
      <c r="Z17" s="13">
        <f t="shared" si="3"/>
        <v>360</v>
      </c>
      <c r="AA17" s="13">
        <f t="shared" si="3"/>
        <v>382.5</v>
      </c>
      <c r="AB17" s="14">
        <f t="shared" si="3"/>
        <v>420</v>
      </c>
    </row>
    <row r="18" spans="2:28" x14ac:dyDescent="0.25">
      <c r="B18" s="11">
        <v>32</v>
      </c>
      <c r="C18" s="12">
        <f t="shared" si="1"/>
        <v>58.182000000000002</v>
      </c>
      <c r="D18" s="12">
        <f t="shared" si="1"/>
        <v>58.182000000000002</v>
      </c>
      <c r="E18" s="12">
        <f t="shared" si="1"/>
        <v>58.182000000000002</v>
      </c>
      <c r="F18" s="12">
        <f t="shared" si="1"/>
        <v>58.182000000000002</v>
      </c>
      <c r="G18" s="12">
        <f t="shared" si="1"/>
        <v>58.182000000000002</v>
      </c>
      <c r="H18" s="13">
        <f t="shared" si="1"/>
        <v>98.182000000000002</v>
      </c>
      <c r="I18" s="13">
        <f t="shared" si="1"/>
        <v>98.182000000000002</v>
      </c>
      <c r="J18" s="13">
        <f t="shared" si="1"/>
        <v>98.182000000000002</v>
      </c>
      <c r="K18" s="13">
        <f t="shared" si="1"/>
        <v>98.182000000000002</v>
      </c>
      <c r="L18" s="13">
        <f t="shared" si="1"/>
        <v>98.182000000000002</v>
      </c>
      <c r="M18" s="13">
        <f t="shared" si="1"/>
        <v>120</v>
      </c>
      <c r="N18" s="13">
        <f t="shared" si="1"/>
        <v>130.90899999999999</v>
      </c>
      <c r="O18" s="13">
        <f t="shared" si="1"/>
        <v>141.81800000000001</v>
      </c>
      <c r="P18" s="13">
        <f t="shared" si="1"/>
        <v>152.727</v>
      </c>
      <c r="Q18" s="13">
        <f t="shared" si="1"/>
        <v>163.636</v>
      </c>
      <c r="R18" s="13">
        <f t="shared" si="1"/>
        <v>185.45500000000001</v>
      </c>
      <c r="S18" s="13">
        <f t="shared" si="2"/>
        <v>210.90899999999999</v>
      </c>
      <c r="T18" s="13">
        <f t="shared" si="2"/>
        <v>232.727</v>
      </c>
      <c r="U18" s="13">
        <f t="shared" si="2"/>
        <v>254.54499999999999</v>
      </c>
      <c r="V18" s="13">
        <f t="shared" si="2"/>
        <v>276.36399999999998</v>
      </c>
      <c r="W18" s="13">
        <f t="shared" si="2"/>
        <v>283.63600000000002</v>
      </c>
      <c r="X18" s="13">
        <f t="shared" si="2"/>
        <v>305.45499999999998</v>
      </c>
      <c r="Y18" s="13">
        <f t="shared" si="3"/>
        <v>327.27300000000002</v>
      </c>
      <c r="Z18" s="13">
        <f t="shared" si="3"/>
        <v>349.09100000000001</v>
      </c>
      <c r="AA18" s="13">
        <f t="shared" si="3"/>
        <v>370.90899999999999</v>
      </c>
      <c r="AB18" s="14">
        <f t="shared" si="3"/>
        <v>407.27300000000002</v>
      </c>
    </row>
    <row r="19" spans="2:28" x14ac:dyDescent="0.25">
      <c r="B19" s="11">
        <v>31</v>
      </c>
      <c r="C19" s="12">
        <f t="shared" si="1"/>
        <v>56.363999999999997</v>
      </c>
      <c r="D19" s="12">
        <f t="shared" si="1"/>
        <v>56.363999999999997</v>
      </c>
      <c r="E19" s="12">
        <f t="shared" si="1"/>
        <v>56.363999999999997</v>
      </c>
      <c r="F19" s="12">
        <f t="shared" si="1"/>
        <v>56.363999999999997</v>
      </c>
      <c r="G19" s="12">
        <f t="shared" si="1"/>
        <v>56.363999999999997</v>
      </c>
      <c r="H19" s="13">
        <f t="shared" si="1"/>
        <v>95.114000000000004</v>
      </c>
      <c r="I19" s="13">
        <f t="shared" si="1"/>
        <v>95.114000000000004</v>
      </c>
      <c r="J19" s="13">
        <f t="shared" si="1"/>
        <v>95.114000000000004</v>
      </c>
      <c r="K19" s="13">
        <f t="shared" si="1"/>
        <v>95.114000000000004</v>
      </c>
      <c r="L19" s="13">
        <f t="shared" si="1"/>
        <v>95.114000000000004</v>
      </c>
      <c r="M19" s="13">
        <f t="shared" si="1"/>
        <v>116.25</v>
      </c>
      <c r="N19" s="13">
        <f t="shared" si="1"/>
        <v>126.818</v>
      </c>
      <c r="O19" s="13">
        <f t="shared" si="1"/>
        <v>137.386</v>
      </c>
      <c r="P19" s="13">
        <f t="shared" si="1"/>
        <v>147.95500000000001</v>
      </c>
      <c r="Q19" s="13">
        <f t="shared" si="1"/>
        <v>158.523</v>
      </c>
      <c r="R19" s="13">
        <f t="shared" si="1"/>
        <v>179.65899999999999</v>
      </c>
      <c r="S19" s="13">
        <f t="shared" si="2"/>
        <v>204.31800000000001</v>
      </c>
      <c r="T19" s="13">
        <f t="shared" si="2"/>
        <v>225.45500000000001</v>
      </c>
      <c r="U19" s="13">
        <f t="shared" si="2"/>
        <v>246.59100000000001</v>
      </c>
      <c r="V19" s="13">
        <f t="shared" si="2"/>
        <v>267.72699999999998</v>
      </c>
      <c r="W19" s="13">
        <f t="shared" si="2"/>
        <v>274.77300000000002</v>
      </c>
      <c r="X19" s="13">
        <f t="shared" si="2"/>
        <v>295.90899999999999</v>
      </c>
      <c r="Y19" s="13">
        <f t="shared" si="3"/>
        <v>317.04500000000002</v>
      </c>
      <c r="Z19" s="13">
        <f t="shared" si="3"/>
        <v>338.18200000000002</v>
      </c>
      <c r="AA19" s="13">
        <f t="shared" si="3"/>
        <v>359.31799999999998</v>
      </c>
      <c r="AB19" s="14">
        <f t="shared" si="3"/>
        <v>394.54500000000002</v>
      </c>
    </row>
    <row r="20" spans="2:28" x14ac:dyDescent="0.25">
      <c r="B20" s="11">
        <v>30</v>
      </c>
      <c r="C20" s="12">
        <f t="shared" si="1"/>
        <v>54.545000000000002</v>
      </c>
      <c r="D20" s="12">
        <f t="shared" si="1"/>
        <v>54.545000000000002</v>
      </c>
      <c r="E20" s="12">
        <f t="shared" si="1"/>
        <v>54.545000000000002</v>
      </c>
      <c r="F20" s="12">
        <f t="shared" si="1"/>
        <v>54.545000000000002</v>
      </c>
      <c r="G20" s="12">
        <f t="shared" si="1"/>
        <v>54.545000000000002</v>
      </c>
      <c r="H20" s="13">
        <f t="shared" si="1"/>
        <v>92.045000000000002</v>
      </c>
      <c r="I20" s="13">
        <f t="shared" si="1"/>
        <v>92.045000000000002</v>
      </c>
      <c r="J20" s="13">
        <f t="shared" si="1"/>
        <v>92.045000000000002</v>
      </c>
      <c r="K20" s="13">
        <f t="shared" si="1"/>
        <v>92.045000000000002</v>
      </c>
      <c r="L20" s="13">
        <f t="shared" si="1"/>
        <v>92.045000000000002</v>
      </c>
      <c r="M20" s="13">
        <f t="shared" si="1"/>
        <v>112.5</v>
      </c>
      <c r="N20" s="13">
        <f t="shared" si="1"/>
        <v>122.727</v>
      </c>
      <c r="O20" s="13">
        <f t="shared" si="1"/>
        <v>132.95500000000001</v>
      </c>
      <c r="P20" s="13">
        <f t="shared" si="1"/>
        <v>143.18199999999999</v>
      </c>
      <c r="Q20" s="13">
        <f t="shared" si="1"/>
        <v>153.40899999999999</v>
      </c>
      <c r="R20" s="13">
        <f t="shared" si="1"/>
        <v>173.864</v>
      </c>
      <c r="S20" s="13">
        <f t="shared" si="2"/>
        <v>197.727</v>
      </c>
      <c r="T20" s="13">
        <f t="shared" si="2"/>
        <v>218.18199999999999</v>
      </c>
      <c r="U20" s="13">
        <f t="shared" si="2"/>
        <v>238.636</v>
      </c>
      <c r="V20" s="13">
        <f t="shared" si="2"/>
        <v>259.09100000000001</v>
      </c>
      <c r="W20" s="13">
        <f t="shared" si="2"/>
        <v>265.90899999999999</v>
      </c>
      <c r="X20" s="13">
        <f t="shared" si="2"/>
        <v>286.36399999999998</v>
      </c>
      <c r="Y20" s="13">
        <f t="shared" si="3"/>
        <v>306.81799999999998</v>
      </c>
      <c r="Z20" s="13">
        <f t="shared" si="3"/>
        <v>327.27300000000002</v>
      </c>
      <c r="AA20" s="13">
        <f t="shared" si="3"/>
        <v>347.72699999999998</v>
      </c>
      <c r="AB20" s="14">
        <f t="shared" si="3"/>
        <v>381.81799999999998</v>
      </c>
    </row>
    <row r="21" spans="2:28" x14ac:dyDescent="0.25">
      <c r="B21" s="11">
        <v>29</v>
      </c>
      <c r="C21" s="12">
        <f t="shared" si="1"/>
        <v>52.726999999999997</v>
      </c>
      <c r="D21" s="12">
        <f t="shared" si="1"/>
        <v>52.726999999999997</v>
      </c>
      <c r="E21" s="12">
        <f t="shared" si="1"/>
        <v>52.726999999999997</v>
      </c>
      <c r="F21" s="12">
        <f t="shared" si="1"/>
        <v>52.726999999999997</v>
      </c>
      <c r="G21" s="12">
        <f t="shared" si="1"/>
        <v>52.726999999999997</v>
      </c>
      <c r="H21" s="13">
        <f t="shared" si="1"/>
        <v>88.977000000000004</v>
      </c>
      <c r="I21" s="13">
        <f t="shared" si="1"/>
        <v>88.977000000000004</v>
      </c>
      <c r="J21" s="13">
        <f t="shared" si="1"/>
        <v>88.977000000000004</v>
      </c>
      <c r="K21" s="13">
        <f t="shared" si="1"/>
        <v>88.977000000000004</v>
      </c>
      <c r="L21" s="13">
        <f t="shared" si="1"/>
        <v>88.977000000000004</v>
      </c>
      <c r="M21" s="13">
        <f t="shared" si="1"/>
        <v>108.75</v>
      </c>
      <c r="N21" s="13">
        <f t="shared" si="1"/>
        <v>118.636</v>
      </c>
      <c r="O21" s="13">
        <f t="shared" si="1"/>
        <v>128.523</v>
      </c>
      <c r="P21" s="13">
        <f t="shared" si="1"/>
        <v>138.40899999999999</v>
      </c>
      <c r="Q21" s="13">
        <f t="shared" si="1"/>
        <v>148.29499999999999</v>
      </c>
      <c r="R21" s="13">
        <f t="shared" si="1"/>
        <v>168.06800000000001</v>
      </c>
      <c r="S21" s="13">
        <f t="shared" si="2"/>
        <v>191.136</v>
      </c>
      <c r="T21" s="13">
        <f t="shared" si="2"/>
        <v>210.90899999999999</v>
      </c>
      <c r="U21" s="13">
        <f t="shared" si="2"/>
        <v>230.68199999999999</v>
      </c>
      <c r="V21" s="13">
        <f t="shared" si="2"/>
        <v>250.45500000000001</v>
      </c>
      <c r="W21" s="13">
        <f t="shared" si="2"/>
        <v>257.04500000000002</v>
      </c>
      <c r="X21" s="13">
        <f t="shared" si="2"/>
        <v>276.81799999999998</v>
      </c>
      <c r="Y21" s="13">
        <f t="shared" si="3"/>
        <v>296.59100000000001</v>
      </c>
      <c r="Z21" s="13">
        <f t="shared" si="3"/>
        <v>316.36399999999998</v>
      </c>
      <c r="AA21" s="13">
        <f t="shared" si="3"/>
        <v>336.13600000000002</v>
      </c>
      <c r="AB21" s="14">
        <f t="shared" si="3"/>
        <v>369.09100000000001</v>
      </c>
    </row>
    <row r="22" spans="2:28" x14ac:dyDescent="0.25">
      <c r="B22" s="11">
        <v>28</v>
      </c>
      <c r="C22" s="12">
        <f t="shared" si="1"/>
        <v>50.908999999999999</v>
      </c>
      <c r="D22" s="12">
        <f t="shared" si="1"/>
        <v>50.908999999999999</v>
      </c>
      <c r="E22" s="12">
        <f t="shared" si="1"/>
        <v>50.908999999999999</v>
      </c>
      <c r="F22" s="12">
        <f t="shared" si="1"/>
        <v>50.908999999999999</v>
      </c>
      <c r="G22" s="12">
        <f t="shared" si="1"/>
        <v>50.908999999999999</v>
      </c>
      <c r="H22" s="13">
        <f t="shared" si="1"/>
        <v>85.909000000000006</v>
      </c>
      <c r="I22" s="13">
        <f t="shared" si="1"/>
        <v>85.909000000000006</v>
      </c>
      <c r="J22" s="13">
        <f t="shared" si="1"/>
        <v>85.909000000000006</v>
      </c>
      <c r="K22" s="13">
        <f t="shared" si="1"/>
        <v>85.909000000000006</v>
      </c>
      <c r="L22" s="13">
        <f t="shared" si="1"/>
        <v>85.909000000000006</v>
      </c>
      <c r="M22" s="13">
        <f t="shared" si="1"/>
        <v>105</v>
      </c>
      <c r="N22" s="13">
        <f t="shared" si="1"/>
        <v>114.545</v>
      </c>
      <c r="O22" s="13">
        <f t="shared" si="1"/>
        <v>124.09099999999999</v>
      </c>
      <c r="P22" s="13">
        <f t="shared" si="1"/>
        <v>133.636</v>
      </c>
      <c r="Q22" s="13">
        <f t="shared" si="1"/>
        <v>143.18199999999999</v>
      </c>
      <c r="R22" s="13">
        <f t="shared" si="1"/>
        <v>162.273</v>
      </c>
      <c r="S22" s="13">
        <f t="shared" si="2"/>
        <v>184.54499999999999</v>
      </c>
      <c r="T22" s="13">
        <f t="shared" si="2"/>
        <v>203.636</v>
      </c>
      <c r="U22" s="13">
        <f t="shared" si="2"/>
        <v>222.727</v>
      </c>
      <c r="V22" s="13">
        <f t="shared" si="2"/>
        <v>241.81800000000001</v>
      </c>
      <c r="W22" s="13">
        <f t="shared" si="2"/>
        <v>248.18199999999999</v>
      </c>
      <c r="X22" s="13">
        <f t="shared" si="2"/>
        <v>267.27300000000002</v>
      </c>
      <c r="Y22" s="13">
        <f t="shared" si="3"/>
        <v>286.36399999999998</v>
      </c>
      <c r="Z22" s="13">
        <f t="shared" si="3"/>
        <v>305.45499999999998</v>
      </c>
      <c r="AA22" s="13">
        <f t="shared" si="3"/>
        <v>324.54500000000002</v>
      </c>
      <c r="AB22" s="14">
        <f t="shared" si="3"/>
        <v>356.36399999999998</v>
      </c>
    </row>
    <row r="23" spans="2:28" x14ac:dyDescent="0.25">
      <c r="B23" s="11">
        <v>27</v>
      </c>
      <c r="C23" s="12">
        <f t="shared" si="1"/>
        <v>49.091000000000001</v>
      </c>
      <c r="D23" s="12">
        <f t="shared" si="1"/>
        <v>49.091000000000001</v>
      </c>
      <c r="E23" s="12">
        <f t="shared" si="1"/>
        <v>49.091000000000001</v>
      </c>
      <c r="F23" s="12">
        <f t="shared" si="1"/>
        <v>49.091000000000001</v>
      </c>
      <c r="G23" s="12">
        <f t="shared" si="1"/>
        <v>49.091000000000001</v>
      </c>
      <c r="H23" s="13">
        <f t="shared" si="1"/>
        <v>82.840999999999994</v>
      </c>
      <c r="I23" s="13">
        <f t="shared" si="1"/>
        <v>82.840999999999994</v>
      </c>
      <c r="J23" s="13">
        <f t="shared" si="1"/>
        <v>82.840999999999994</v>
      </c>
      <c r="K23" s="13">
        <f t="shared" si="1"/>
        <v>82.840999999999994</v>
      </c>
      <c r="L23" s="13">
        <f t="shared" si="1"/>
        <v>82.840999999999994</v>
      </c>
      <c r="M23" s="13">
        <f t="shared" si="1"/>
        <v>101.25</v>
      </c>
      <c r="N23" s="13">
        <f t="shared" si="1"/>
        <v>110.455</v>
      </c>
      <c r="O23" s="13">
        <f t="shared" si="1"/>
        <v>119.65900000000001</v>
      </c>
      <c r="P23" s="13">
        <f t="shared" si="1"/>
        <v>128.864</v>
      </c>
      <c r="Q23" s="13">
        <f t="shared" si="1"/>
        <v>138.06800000000001</v>
      </c>
      <c r="R23" s="13">
        <f t="shared" si="1"/>
        <v>156.477</v>
      </c>
      <c r="S23" s="13">
        <f t="shared" si="2"/>
        <v>177.95500000000001</v>
      </c>
      <c r="T23" s="13">
        <f t="shared" si="2"/>
        <v>196.364</v>
      </c>
      <c r="U23" s="13">
        <f t="shared" si="2"/>
        <v>214.773</v>
      </c>
      <c r="V23" s="13">
        <f t="shared" si="2"/>
        <v>233.18199999999999</v>
      </c>
      <c r="W23" s="13">
        <f t="shared" si="2"/>
        <v>239.31800000000001</v>
      </c>
      <c r="X23" s="13">
        <f t="shared" si="2"/>
        <v>257.72699999999998</v>
      </c>
      <c r="Y23" s="13">
        <f t="shared" si="3"/>
        <v>276.13600000000002</v>
      </c>
      <c r="Z23" s="13">
        <f t="shared" si="3"/>
        <v>294.54500000000002</v>
      </c>
      <c r="AA23" s="13">
        <f t="shared" si="3"/>
        <v>312.95499999999998</v>
      </c>
      <c r="AB23" s="14">
        <f t="shared" si="3"/>
        <v>343.63600000000002</v>
      </c>
    </row>
    <row r="24" spans="2:28" x14ac:dyDescent="0.25">
      <c r="B24" s="11">
        <v>26</v>
      </c>
      <c r="C24" s="12">
        <f t="shared" si="1"/>
        <v>47.273000000000003</v>
      </c>
      <c r="D24" s="12">
        <f t="shared" si="1"/>
        <v>47.273000000000003</v>
      </c>
      <c r="E24" s="12">
        <f t="shared" si="1"/>
        <v>47.273000000000003</v>
      </c>
      <c r="F24" s="12">
        <f t="shared" si="1"/>
        <v>47.273000000000003</v>
      </c>
      <c r="G24" s="12">
        <f t="shared" si="1"/>
        <v>47.273000000000003</v>
      </c>
      <c r="H24" s="13">
        <f t="shared" si="1"/>
        <v>79.772999999999996</v>
      </c>
      <c r="I24" s="13">
        <f t="shared" si="1"/>
        <v>79.772999999999996</v>
      </c>
      <c r="J24" s="13">
        <f t="shared" si="1"/>
        <v>79.772999999999996</v>
      </c>
      <c r="K24" s="13">
        <f t="shared" si="1"/>
        <v>79.772999999999996</v>
      </c>
      <c r="L24" s="13">
        <f t="shared" si="1"/>
        <v>79.772999999999996</v>
      </c>
      <c r="M24" s="13">
        <f t="shared" si="1"/>
        <v>97.5</v>
      </c>
      <c r="N24" s="13">
        <f t="shared" si="1"/>
        <v>106.364</v>
      </c>
      <c r="O24" s="13">
        <f t="shared" si="1"/>
        <v>115.227</v>
      </c>
      <c r="P24" s="13">
        <f t="shared" si="1"/>
        <v>124.09099999999999</v>
      </c>
      <c r="Q24" s="13">
        <f t="shared" si="1"/>
        <v>132.95500000000001</v>
      </c>
      <c r="R24" s="13">
        <f t="shared" si="1"/>
        <v>150.68199999999999</v>
      </c>
      <c r="S24" s="13">
        <f t="shared" si="2"/>
        <v>171.364</v>
      </c>
      <c r="T24" s="13">
        <f t="shared" si="2"/>
        <v>189.09100000000001</v>
      </c>
      <c r="U24" s="13">
        <f t="shared" si="2"/>
        <v>206.81800000000001</v>
      </c>
      <c r="V24" s="13">
        <f t="shared" si="2"/>
        <v>224.54499999999999</v>
      </c>
      <c r="W24" s="13">
        <f t="shared" si="2"/>
        <v>230.45500000000001</v>
      </c>
      <c r="X24" s="13">
        <f t="shared" si="2"/>
        <v>248.18199999999999</v>
      </c>
      <c r="Y24" s="13">
        <f t="shared" si="3"/>
        <v>265.90899999999999</v>
      </c>
      <c r="Z24" s="13">
        <f t="shared" si="3"/>
        <v>283.63600000000002</v>
      </c>
      <c r="AA24" s="13">
        <f t="shared" si="3"/>
        <v>301.36399999999998</v>
      </c>
      <c r="AB24" s="14">
        <f t="shared" si="3"/>
        <v>330.90899999999999</v>
      </c>
    </row>
    <row r="25" spans="2:28" x14ac:dyDescent="0.25">
      <c r="B25" s="11">
        <v>25</v>
      </c>
      <c r="C25" s="12">
        <f t="shared" si="1"/>
        <v>45.454999999999998</v>
      </c>
      <c r="D25" s="12">
        <f t="shared" si="1"/>
        <v>45.454999999999998</v>
      </c>
      <c r="E25" s="12">
        <f t="shared" si="1"/>
        <v>45.454999999999998</v>
      </c>
      <c r="F25" s="12">
        <f t="shared" si="1"/>
        <v>45.454999999999998</v>
      </c>
      <c r="G25" s="12">
        <f t="shared" si="1"/>
        <v>45.454999999999998</v>
      </c>
      <c r="H25" s="13">
        <f t="shared" si="1"/>
        <v>76.704999999999998</v>
      </c>
      <c r="I25" s="13">
        <f t="shared" si="1"/>
        <v>76.704999999999998</v>
      </c>
      <c r="J25" s="13">
        <f t="shared" si="1"/>
        <v>76.704999999999998</v>
      </c>
      <c r="K25" s="13">
        <f t="shared" si="1"/>
        <v>76.704999999999998</v>
      </c>
      <c r="L25" s="13">
        <f t="shared" si="1"/>
        <v>76.704999999999998</v>
      </c>
      <c r="M25" s="13">
        <f t="shared" si="1"/>
        <v>93.75</v>
      </c>
      <c r="N25" s="13">
        <f t="shared" si="1"/>
        <v>102.273</v>
      </c>
      <c r="O25" s="13">
        <f t="shared" si="1"/>
        <v>110.795</v>
      </c>
      <c r="P25" s="13">
        <f t="shared" si="1"/>
        <v>119.318</v>
      </c>
      <c r="Q25" s="13">
        <f t="shared" si="1"/>
        <v>127.84099999999999</v>
      </c>
      <c r="R25" s="13">
        <f t="shared" si="1"/>
        <v>144.886</v>
      </c>
      <c r="S25" s="13">
        <f t="shared" si="2"/>
        <v>164.773</v>
      </c>
      <c r="T25" s="13">
        <f t="shared" si="2"/>
        <v>181.81800000000001</v>
      </c>
      <c r="U25" s="13">
        <f t="shared" si="2"/>
        <v>198.864</v>
      </c>
      <c r="V25" s="13">
        <f t="shared" si="2"/>
        <v>215.90899999999999</v>
      </c>
      <c r="W25" s="13">
        <f t="shared" si="2"/>
        <v>221.59100000000001</v>
      </c>
      <c r="X25" s="13">
        <f t="shared" si="2"/>
        <v>238.636</v>
      </c>
      <c r="Y25" s="13">
        <f t="shared" si="3"/>
        <v>255.68199999999999</v>
      </c>
      <c r="Z25" s="13">
        <f t="shared" si="3"/>
        <v>272.72699999999998</v>
      </c>
      <c r="AA25" s="13">
        <f t="shared" si="3"/>
        <v>289.77300000000002</v>
      </c>
      <c r="AB25" s="14">
        <f t="shared" si="3"/>
        <v>318.18200000000002</v>
      </c>
    </row>
    <row r="26" spans="2:28" x14ac:dyDescent="0.25">
      <c r="B26" s="11">
        <v>24</v>
      </c>
      <c r="C26" s="12">
        <f t="shared" si="1"/>
        <v>43.636000000000003</v>
      </c>
      <c r="D26" s="12">
        <f t="shared" si="1"/>
        <v>43.636000000000003</v>
      </c>
      <c r="E26" s="12">
        <f t="shared" si="1"/>
        <v>43.636000000000003</v>
      </c>
      <c r="F26" s="12">
        <f t="shared" si="1"/>
        <v>43.636000000000003</v>
      </c>
      <c r="G26" s="12">
        <f t="shared" si="1"/>
        <v>43.636000000000003</v>
      </c>
      <c r="H26" s="13">
        <f t="shared" si="1"/>
        <v>73.635999999999996</v>
      </c>
      <c r="I26" s="13">
        <f t="shared" si="1"/>
        <v>73.635999999999996</v>
      </c>
      <c r="J26" s="13">
        <f t="shared" si="1"/>
        <v>73.635999999999996</v>
      </c>
      <c r="K26" s="13">
        <f t="shared" si="1"/>
        <v>73.635999999999996</v>
      </c>
      <c r="L26" s="13">
        <f t="shared" si="1"/>
        <v>73.635999999999996</v>
      </c>
      <c r="M26" s="13">
        <f t="shared" si="1"/>
        <v>90</v>
      </c>
      <c r="N26" s="13">
        <f t="shared" si="1"/>
        <v>98.182000000000002</v>
      </c>
      <c r="O26" s="13">
        <f t="shared" si="1"/>
        <v>106.364</v>
      </c>
      <c r="P26" s="13">
        <f t="shared" si="1"/>
        <v>114.545</v>
      </c>
      <c r="Q26" s="13">
        <f t="shared" si="1"/>
        <v>122.727</v>
      </c>
      <c r="R26" s="13">
        <f t="shared" si="1"/>
        <v>139.09100000000001</v>
      </c>
      <c r="S26" s="13">
        <f t="shared" si="2"/>
        <v>158.18199999999999</v>
      </c>
      <c r="T26" s="13">
        <f t="shared" si="2"/>
        <v>174.54499999999999</v>
      </c>
      <c r="U26" s="13">
        <f t="shared" si="2"/>
        <v>190.90899999999999</v>
      </c>
      <c r="V26" s="13">
        <f t="shared" si="2"/>
        <v>207.273</v>
      </c>
      <c r="W26" s="13">
        <f t="shared" si="2"/>
        <v>212.727</v>
      </c>
      <c r="X26" s="13">
        <f t="shared" si="2"/>
        <v>229.09100000000001</v>
      </c>
      <c r="Y26" s="13">
        <f t="shared" si="3"/>
        <v>245.45500000000001</v>
      </c>
      <c r="Z26" s="13">
        <f t="shared" si="3"/>
        <v>261.81799999999998</v>
      </c>
      <c r="AA26" s="13">
        <f t="shared" si="3"/>
        <v>278.18200000000002</v>
      </c>
      <c r="AB26" s="14">
        <f t="shared" si="3"/>
        <v>305.45499999999998</v>
      </c>
    </row>
    <row r="27" spans="2:28" x14ac:dyDescent="0.25">
      <c r="B27" s="11">
        <v>23</v>
      </c>
      <c r="C27" s="12">
        <f t="shared" si="1"/>
        <v>41.817999999999998</v>
      </c>
      <c r="D27" s="12">
        <f t="shared" si="1"/>
        <v>41.817999999999998</v>
      </c>
      <c r="E27" s="12">
        <f t="shared" si="1"/>
        <v>41.817999999999998</v>
      </c>
      <c r="F27" s="12">
        <f t="shared" si="1"/>
        <v>41.817999999999998</v>
      </c>
      <c r="G27" s="12">
        <f t="shared" si="1"/>
        <v>41.817999999999998</v>
      </c>
      <c r="H27" s="13">
        <f t="shared" si="1"/>
        <v>70.567999999999998</v>
      </c>
      <c r="I27" s="13">
        <f t="shared" si="1"/>
        <v>70.567999999999998</v>
      </c>
      <c r="J27" s="13">
        <f t="shared" si="1"/>
        <v>70.567999999999998</v>
      </c>
      <c r="K27" s="13">
        <f t="shared" si="1"/>
        <v>70.567999999999998</v>
      </c>
      <c r="L27" s="13">
        <f t="shared" si="1"/>
        <v>70.567999999999998</v>
      </c>
      <c r="M27" s="13">
        <f t="shared" si="1"/>
        <v>86.25</v>
      </c>
      <c r="N27" s="13">
        <f t="shared" si="1"/>
        <v>94.090999999999994</v>
      </c>
      <c r="O27" s="13">
        <f t="shared" si="1"/>
        <v>101.932</v>
      </c>
      <c r="P27" s="13">
        <f t="shared" si="1"/>
        <v>109.773</v>
      </c>
      <c r="Q27" s="13">
        <f t="shared" si="1"/>
        <v>117.614</v>
      </c>
      <c r="R27" s="13">
        <f t="shared" si="1"/>
        <v>133.29499999999999</v>
      </c>
      <c r="S27" s="13">
        <f t="shared" si="2"/>
        <v>151.59100000000001</v>
      </c>
      <c r="T27" s="13">
        <f t="shared" si="2"/>
        <v>167.273</v>
      </c>
      <c r="U27" s="13">
        <f t="shared" si="2"/>
        <v>182.95500000000001</v>
      </c>
      <c r="V27" s="13">
        <f t="shared" si="2"/>
        <v>198.636</v>
      </c>
      <c r="W27" s="13">
        <f t="shared" si="2"/>
        <v>203.864</v>
      </c>
      <c r="X27" s="13">
        <f t="shared" si="2"/>
        <v>219.54499999999999</v>
      </c>
      <c r="Y27" s="13">
        <f t="shared" si="3"/>
        <v>235.227</v>
      </c>
      <c r="Z27" s="13">
        <f t="shared" si="3"/>
        <v>250.90899999999999</v>
      </c>
      <c r="AA27" s="13">
        <f t="shared" si="3"/>
        <v>266.59100000000001</v>
      </c>
      <c r="AB27" s="14">
        <f t="shared" si="3"/>
        <v>292.72699999999998</v>
      </c>
    </row>
    <row r="28" spans="2:28" x14ac:dyDescent="0.25">
      <c r="B28" s="11">
        <v>22</v>
      </c>
      <c r="C28" s="12">
        <f t="shared" si="1"/>
        <v>40</v>
      </c>
      <c r="D28" s="12">
        <f t="shared" si="1"/>
        <v>40</v>
      </c>
      <c r="E28" s="12">
        <f t="shared" si="1"/>
        <v>40</v>
      </c>
      <c r="F28" s="12">
        <f t="shared" si="1"/>
        <v>40</v>
      </c>
      <c r="G28" s="12">
        <f t="shared" si="1"/>
        <v>40</v>
      </c>
      <c r="H28" s="13">
        <f t="shared" si="1"/>
        <v>67.5</v>
      </c>
      <c r="I28" s="13">
        <f t="shared" si="1"/>
        <v>67.5</v>
      </c>
      <c r="J28" s="13">
        <f t="shared" si="1"/>
        <v>67.5</v>
      </c>
      <c r="K28" s="13">
        <f t="shared" si="1"/>
        <v>67.5</v>
      </c>
      <c r="L28" s="13">
        <f t="shared" si="1"/>
        <v>67.5</v>
      </c>
      <c r="M28" s="13">
        <f t="shared" si="1"/>
        <v>82.5</v>
      </c>
      <c r="N28" s="13">
        <f t="shared" si="1"/>
        <v>90</v>
      </c>
      <c r="O28" s="13">
        <f t="shared" si="1"/>
        <v>97.5</v>
      </c>
      <c r="P28" s="13">
        <f t="shared" si="1"/>
        <v>105</v>
      </c>
      <c r="Q28" s="13">
        <f t="shared" si="1"/>
        <v>112.5</v>
      </c>
      <c r="R28" s="13">
        <f t="shared" si="1"/>
        <v>127.5</v>
      </c>
      <c r="S28" s="13">
        <f t="shared" si="2"/>
        <v>145</v>
      </c>
      <c r="T28" s="13">
        <f t="shared" si="2"/>
        <v>160</v>
      </c>
      <c r="U28" s="13">
        <f t="shared" si="2"/>
        <v>175</v>
      </c>
      <c r="V28" s="13">
        <f t="shared" si="2"/>
        <v>190</v>
      </c>
      <c r="W28" s="13">
        <f t="shared" si="2"/>
        <v>195</v>
      </c>
      <c r="X28" s="13">
        <f t="shared" si="2"/>
        <v>210</v>
      </c>
      <c r="Y28" s="13">
        <f t="shared" si="3"/>
        <v>225</v>
      </c>
      <c r="Z28" s="13">
        <f t="shared" si="3"/>
        <v>240</v>
      </c>
      <c r="AA28" s="13">
        <f t="shared" si="3"/>
        <v>255</v>
      </c>
      <c r="AB28" s="14">
        <f t="shared" si="3"/>
        <v>280</v>
      </c>
    </row>
    <row r="29" spans="2:28" x14ac:dyDescent="0.25">
      <c r="B29" s="11">
        <v>21</v>
      </c>
      <c r="C29" s="12">
        <f t="shared" si="1"/>
        <v>38.182000000000002</v>
      </c>
      <c r="D29" s="12">
        <f t="shared" si="1"/>
        <v>38.182000000000002</v>
      </c>
      <c r="E29" s="12">
        <f t="shared" si="1"/>
        <v>38.182000000000002</v>
      </c>
      <c r="F29" s="12">
        <f t="shared" si="1"/>
        <v>38.182000000000002</v>
      </c>
      <c r="G29" s="12">
        <f t="shared" si="1"/>
        <v>38.182000000000002</v>
      </c>
      <c r="H29" s="13">
        <f t="shared" si="1"/>
        <v>64.432000000000002</v>
      </c>
      <c r="I29" s="13">
        <f t="shared" si="1"/>
        <v>64.432000000000002</v>
      </c>
      <c r="J29" s="13">
        <f t="shared" si="1"/>
        <v>64.432000000000002</v>
      </c>
      <c r="K29" s="13">
        <f t="shared" si="1"/>
        <v>64.432000000000002</v>
      </c>
      <c r="L29" s="13">
        <f t="shared" si="1"/>
        <v>64.432000000000002</v>
      </c>
      <c r="M29" s="13">
        <f t="shared" si="1"/>
        <v>78.75</v>
      </c>
      <c r="N29" s="13">
        <f t="shared" si="1"/>
        <v>85.909000000000006</v>
      </c>
      <c r="O29" s="13">
        <f t="shared" si="1"/>
        <v>93.067999999999998</v>
      </c>
      <c r="P29" s="13">
        <f t="shared" si="1"/>
        <v>100.227</v>
      </c>
      <c r="Q29" s="13">
        <f t="shared" si="1"/>
        <v>107.386</v>
      </c>
      <c r="R29" s="13">
        <f t="shared" si="1"/>
        <v>121.705</v>
      </c>
      <c r="S29" s="13">
        <f t="shared" si="2"/>
        <v>138.40899999999999</v>
      </c>
      <c r="T29" s="13">
        <f t="shared" si="2"/>
        <v>152.727</v>
      </c>
      <c r="U29" s="13">
        <f t="shared" si="2"/>
        <v>167.04499999999999</v>
      </c>
      <c r="V29" s="13">
        <f t="shared" si="2"/>
        <v>181.364</v>
      </c>
      <c r="W29" s="13">
        <f t="shared" si="2"/>
        <v>186.136</v>
      </c>
      <c r="X29" s="13">
        <f t="shared" si="2"/>
        <v>200.45500000000001</v>
      </c>
      <c r="Y29" s="13">
        <f t="shared" si="3"/>
        <v>214.773</v>
      </c>
      <c r="Z29" s="13">
        <f t="shared" si="3"/>
        <v>229.09100000000001</v>
      </c>
      <c r="AA29" s="13">
        <f t="shared" si="3"/>
        <v>243.40899999999999</v>
      </c>
      <c r="AB29" s="14">
        <f t="shared" si="3"/>
        <v>267.27300000000002</v>
      </c>
    </row>
    <row r="30" spans="2:28" x14ac:dyDescent="0.25">
      <c r="B30" s="11">
        <v>20</v>
      </c>
      <c r="C30" s="12">
        <f t="shared" si="1"/>
        <v>36.363999999999997</v>
      </c>
      <c r="D30" s="12">
        <f t="shared" si="1"/>
        <v>36.363999999999997</v>
      </c>
      <c r="E30" s="12">
        <f t="shared" si="1"/>
        <v>36.363999999999997</v>
      </c>
      <c r="F30" s="12">
        <f t="shared" si="1"/>
        <v>36.363999999999997</v>
      </c>
      <c r="G30" s="12">
        <f t="shared" si="1"/>
        <v>36.363999999999997</v>
      </c>
      <c r="H30" s="13">
        <f t="shared" si="1"/>
        <v>61.363999999999997</v>
      </c>
      <c r="I30" s="13">
        <f t="shared" si="1"/>
        <v>61.363999999999997</v>
      </c>
      <c r="J30" s="13">
        <f t="shared" si="1"/>
        <v>61.363999999999997</v>
      </c>
      <c r="K30" s="13">
        <f t="shared" si="1"/>
        <v>61.363999999999997</v>
      </c>
      <c r="L30" s="13">
        <f t="shared" si="1"/>
        <v>61.363999999999997</v>
      </c>
      <c r="M30" s="13">
        <f t="shared" si="1"/>
        <v>75</v>
      </c>
      <c r="N30" s="13">
        <f t="shared" si="1"/>
        <v>81.817999999999998</v>
      </c>
      <c r="O30" s="13">
        <f t="shared" si="1"/>
        <v>88.635999999999996</v>
      </c>
      <c r="P30" s="13">
        <f t="shared" si="1"/>
        <v>95.454999999999998</v>
      </c>
      <c r="Q30" s="13">
        <f t="shared" si="1"/>
        <v>102.273</v>
      </c>
      <c r="R30" s="13">
        <f t="shared" si="1"/>
        <v>115.90900000000001</v>
      </c>
      <c r="S30" s="13">
        <f t="shared" si="2"/>
        <v>131.81800000000001</v>
      </c>
      <c r="T30" s="13">
        <f t="shared" si="2"/>
        <v>145.45500000000001</v>
      </c>
      <c r="U30" s="13">
        <f t="shared" si="2"/>
        <v>159.09100000000001</v>
      </c>
      <c r="V30" s="13">
        <f t="shared" si="2"/>
        <v>172.727</v>
      </c>
      <c r="W30" s="13">
        <f t="shared" si="2"/>
        <v>177.273</v>
      </c>
      <c r="X30" s="13">
        <f t="shared" si="2"/>
        <v>190.90899999999999</v>
      </c>
      <c r="Y30" s="13">
        <f t="shared" si="3"/>
        <v>204.54499999999999</v>
      </c>
      <c r="Z30" s="13">
        <f t="shared" si="3"/>
        <v>218.18199999999999</v>
      </c>
      <c r="AA30" s="13">
        <f t="shared" si="3"/>
        <v>231.81800000000001</v>
      </c>
      <c r="AB30" s="14">
        <f t="shared" si="3"/>
        <v>254.54499999999999</v>
      </c>
    </row>
    <row r="31" spans="2:28" x14ac:dyDescent="0.25">
      <c r="B31" s="11">
        <v>19</v>
      </c>
      <c r="C31" s="12">
        <f t="shared" si="1"/>
        <v>34.545000000000002</v>
      </c>
      <c r="D31" s="12">
        <f t="shared" si="1"/>
        <v>34.545000000000002</v>
      </c>
      <c r="E31" s="12">
        <f t="shared" si="1"/>
        <v>34.545000000000002</v>
      </c>
      <c r="F31" s="12">
        <f t="shared" si="1"/>
        <v>34.545000000000002</v>
      </c>
      <c r="G31" s="12">
        <f t="shared" si="1"/>
        <v>34.545000000000002</v>
      </c>
      <c r="H31" s="13">
        <f t="shared" si="1"/>
        <v>58.295000000000002</v>
      </c>
      <c r="I31" s="13">
        <f t="shared" si="1"/>
        <v>58.295000000000002</v>
      </c>
      <c r="J31" s="13">
        <f t="shared" si="1"/>
        <v>58.295000000000002</v>
      </c>
      <c r="K31" s="13">
        <f t="shared" si="1"/>
        <v>58.295000000000002</v>
      </c>
      <c r="L31" s="13">
        <f t="shared" si="1"/>
        <v>58.295000000000002</v>
      </c>
      <c r="M31" s="13">
        <f t="shared" si="1"/>
        <v>71.25</v>
      </c>
      <c r="N31" s="13">
        <f t="shared" si="1"/>
        <v>77.727000000000004</v>
      </c>
      <c r="O31" s="13">
        <f t="shared" si="1"/>
        <v>84.204999999999998</v>
      </c>
      <c r="P31" s="13">
        <f t="shared" si="1"/>
        <v>90.682000000000002</v>
      </c>
      <c r="Q31" s="13">
        <f t="shared" si="1"/>
        <v>97.159000000000006</v>
      </c>
      <c r="R31" s="13">
        <f t="shared" si="1"/>
        <v>110.114</v>
      </c>
      <c r="S31" s="13">
        <f t="shared" si="2"/>
        <v>125.227</v>
      </c>
      <c r="T31" s="13">
        <f t="shared" si="2"/>
        <v>138.18199999999999</v>
      </c>
      <c r="U31" s="13">
        <f t="shared" si="2"/>
        <v>151.136</v>
      </c>
      <c r="V31" s="13">
        <f t="shared" si="2"/>
        <v>164.09100000000001</v>
      </c>
      <c r="W31" s="13">
        <f t="shared" si="2"/>
        <v>168.40899999999999</v>
      </c>
      <c r="X31" s="13">
        <f t="shared" si="2"/>
        <v>181.364</v>
      </c>
      <c r="Y31" s="13">
        <f t="shared" si="3"/>
        <v>194.31800000000001</v>
      </c>
      <c r="Z31" s="13">
        <f t="shared" si="3"/>
        <v>207.273</v>
      </c>
      <c r="AA31" s="13">
        <f t="shared" si="3"/>
        <v>220.227</v>
      </c>
      <c r="AB31" s="14">
        <f t="shared" si="3"/>
        <v>241.81800000000001</v>
      </c>
    </row>
    <row r="32" spans="2:28" x14ac:dyDescent="0.25">
      <c r="B32" s="11">
        <v>18</v>
      </c>
      <c r="C32" s="12">
        <f t="shared" si="1"/>
        <v>32.726999999999997</v>
      </c>
      <c r="D32" s="12">
        <f t="shared" si="1"/>
        <v>32.726999999999997</v>
      </c>
      <c r="E32" s="12">
        <f t="shared" si="1"/>
        <v>32.726999999999997</v>
      </c>
      <c r="F32" s="12">
        <f t="shared" si="1"/>
        <v>32.726999999999997</v>
      </c>
      <c r="G32" s="12">
        <f t="shared" si="1"/>
        <v>32.726999999999997</v>
      </c>
      <c r="H32" s="13">
        <f t="shared" si="1"/>
        <v>55.226999999999997</v>
      </c>
      <c r="I32" s="13">
        <f t="shared" si="1"/>
        <v>55.226999999999997</v>
      </c>
      <c r="J32" s="13">
        <f t="shared" si="1"/>
        <v>55.226999999999997</v>
      </c>
      <c r="K32" s="13">
        <f t="shared" si="1"/>
        <v>55.226999999999997</v>
      </c>
      <c r="L32" s="13">
        <f t="shared" si="1"/>
        <v>55.226999999999997</v>
      </c>
      <c r="M32" s="13">
        <f t="shared" si="1"/>
        <v>67.5</v>
      </c>
      <c r="N32" s="13">
        <f t="shared" si="1"/>
        <v>73.635999999999996</v>
      </c>
      <c r="O32" s="13">
        <f t="shared" si="1"/>
        <v>79.772999999999996</v>
      </c>
      <c r="P32" s="13">
        <f t="shared" si="1"/>
        <v>85.909000000000006</v>
      </c>
      <c r="Q32" s="13">
        <f t="shared" si="1"/>
        <v>92.045000000000002</v>
      </c>
      <c r="R32" s="13">
        <f t="shared" si="1"/>
        <v>104.318</v>
      </c>
      <c r="S32" s="13">
        <f t="shared" si="2"/>
        <v>118.636</v>
      </c>
      <c r="T32" s="13">
        <f t="shared" si="2"/>
        <v>130.90899999999999</v>
      </c>
      <c r="U32" s="13">
        <f t="shared" si="2"/>
        <v>143.18199999999999</v>
      </c>
      <c r="V32" s="13">
        <f t="shared" si="2"/>
        <v>155.45500000000001</v>
      </c>
      <c r="W32" s="13">
        <f t="shared" si="2"/>
        <v>159.54499999999999</v>
      </c>
      <c r="X32" s="13">
        <f t="shared" si="2"/>
        <v>171.81800000000001</v>
      </c>
      <c r="Y32" s="13">
        <f t="shared" si="3"/>
        <v>184.09100000000001</v>
      </c>
      <c r="Z32" s="13">
        <f t="shared" si="3"/>
        <v>196.364</v>
      </c>
      <c r="AA32" s="13">
        <f t="shared" si="3"/>
        <v>208.636</v>
      </c>
      <c r="AB32" s="14">
        <f t="shared" si="3"/>
        <v>229.09100000000001</v>
      </c>
    </row>
    <row r="33" spans="2:28" x14ac:dyDescent="0.25">
      <c r="B33" s="11">
        <v>17</v>
      </c>
      <c r="C33" s="12">
        <f t="shared" si="1"/>
        <v>30.908999999999999</v>
      </c>
      <c r="D33" s="12">
        <f t="shared" si="1"/>
        <v>30.908999999999999</v>
      </c>
      <c r="E33" s="12">
        <f t="shared" si="1"/>
        <v>30.908999999999999</v>
      </c>
      <c r="F33" s="12">
        <f t="shared" si="1"/>
        <v>30.908999999999999</v>
      </c>
      <c r="G33" s="12">
        <f t="shared" si="1"/>
        <v>30.908999999999999</v>
      </c>
      <c r="H33" s="13">
        <f t="shared" ref="H33:W48" si="4">ROUND(H$6*$B33/44,3)</f>
        <v>52.158999999999999</v>
      </c>
      <c r="I33" s="13">
        <f t="shared" si="4"/>
        <v>52.158999999999999</v>
      </c>
      <c r="J33" s="13">
        <f t="shared" si="4"/>
        <v>52.158999999999999</v>
      </c>
      <c r="K33" s="13">
        <f t="shared" si="4"/>
        <v>52.158999999999999</v>
      </c>
      <c r="L33" s="13">
        <f t="shared" si="4"/>
        <v>52.158999999999999</v>
      </c>
      <c r="M33" s="13">
        <f t="shared" si="4"/>
        <v>63.75</v>
      </c>
      <c r="N33" s="13">
        <f t="shared" si="4"/>
        <v>69.545000000000002</v>
      </c>
      <c r="O33" s="13">
        <f t="shared" si="4"/>
        <v>75.340999999999994</v>
      </c>
      <c r="P33" s="13">
        <f t="shared" si="4"/>
        <v>81.135999999999996</v>
      </c>
      <c r="Q33" s="13">
        <f t="shared" si="4"/>
        <v>86.932000000000002</v>
      </c>
      <c r="R33" s="13">
        <f t="shared" si="4"/>
        <v>98.522999999999996</v>
      </c>
      <c r="S33" s="13">
        <f t="shared" si="4"/>
        <v>112.045</v>
      </c>
      <c r="T33" s="13">
        <f t="shared" si="4"/>
        <v>123.636</v>
      </c>
      <c r="U33" s="13">
        <f t="shared" si="4"/>
        <v>135.227</v>
      </c>
      <c r="V33" s="13">
        <f t="shared" si="4"/>
        <v>146.81800000000001</v>
      </c>
      <c r="W33" s="13">
        <f t="shared" si="4"/>
        <v>150.68199999999999</v>
      </c>
      <c r="X33" s="13">
        <f t="shared" si="2"/>
        <v>162.273</v>
      </c>
      <c r="Y33" s="13">
        <f t="shared" si="3"/>
        <v>173.864</v>
      </c>
      <c r="Z33" s="13">
        <f t="shared" si="3"/>
        <v>185.45500000000001</v>
      </c>
      <c r="AA33" s="13">
        <f t="shared" si="3"/>
        <v>197.04499999999999</v>
      </c>
      <c r="AB33" s="14">
        <f t="shared" si="3"/>
        <v>216.364</v>
      </c>
    </row>
    <row r="34" spans="2:28" x14ac:dyDescent="0.25">
      <c r="B34" s="11">
        <v>16</v>
      </c>
      <c r="C34" s="12">
        <f t="shared" ref="C34:R49" si="5">ROUND(C$6*$B34/44,3)</f>
        <v>29.091000000000001</v>
      </c>
      <c r="D34" s="12">
        <f t="shared" si="5"/>
        <v>29.091000000000001</v>
      </c>
      <c r="E34" s="12">
        <f t="shared" si="5"/>
        <v>29.091000000000001</v>
      </c>
      <c r="F34" s="12">
        <f t="shared" si="5"/>
        <v>29.091000000000001</v>
      </c>
      <c r="G34" s="12">
        <f t="shared" si="5"/>
        <v>29.091000000000001</v>
      </c>
      <c r="H34" s="13">
        <f t="shared" si="5"/>
        <v>49.091000000000001</v>
      </c>
      <c r="I34" s="13">
        <f t="shared" si="5"/>
        <v>49.091000000000001</v>
      </c>
      <c r="J34" s="13">
        <f t="shared" si="5"/>
        <v>49.091000000000001</v>
      </c>
      <c r="K34" s="13">
        <f t="shared" si="5"/>
        <v>49.091000000000001</v>
      </c>
      <c r="L34" s="13">
        <f t="shared" si="5"/>
        <v>49.091000000000001</v>
      </c>
      <c r="M34" s="13">
        <f t="shared" si="5"/>
        <v>60</v>
      </c>
      <c r="N34" s="13">
        <f t="shared" si="5"/>
        <v>65.454999999999998</v>
      </c>
      <c r="O34" s="13">
        <f t="shared" si="5"/>
        <v>70.909000000000006</v>
      </c>
      <c r="P34" s="13">
        <f t="shared" si="5"/>
        <v>76.364000000000004</v>
      </c>
      <c r="Q34" s="13">
        <f t="shared" si="5"/>
        <v>81.817999999999998</v>
      </c>
      <c r="R34" s="13">
        <f t="shared" si="5"/>
        <v>92.727000000000004</v>
      </c>
      <c r="S34" s="13">
        <f t="shared" si="4"/>
        <v>105.455</v>
      </c>
      <c r="T34" s="13">
        <f t="shared" si="4"/>
        <v>116.364</v>
      </c>
      <c r="U34" s="13">
        <f t="shared" si="4"/>
        <v>127.273</v>
      </c>
      <c r="V34" s="13">
        <f t="shared" si="4"/>
        <v>138.18199999999999</v>
      </c>
      <c r="W34" s="13">
        <f t="shared" si="4"/>
        <v>141.81800000000001</v>
      </c>
      <c r="X34" s="13">
        <f t="shared" si="2"/>
        <v>152.727</v>
      </c>
      <c r="Y34" s="13">
        <f t="shared" si="3"/>
        <v>163.636</v>
      </c>
      <c r="Z34" s="13">
        <f t="shared" si="3"/>
        <v>174.54499999999999</v>
      </c>
      <c r="AA34" s="13">
        <f t="shared" si="3"/>
        <v>185.45500000000001</v>
      </c>
      <c r="AB34" s="14">
        <f t="shared" si="3"/>
        <v>203.636</v>
      </c>
    </row>
    <row r="35" spans="2:28" x14ac:dyDescent="0.25">
      <c r="B35" s="11">
        <v>15</v>
      </c>
      <c r="C35" s="12">
        <f t="shared" si="5"/>
        <v>27.273</v>
      </c>
      <c r="D35" s="12">
        <f t="shared" si="5"/>
        <v>27.273</v>
      </c>
      <c r="E35" s="12">
        <f t="shared" si="5"/>
        <v>27.273</v>
      </c>
      <c r="F35" s="12">
        <f t="shared" si="5"/>
        <v>27.273</v>
      </c>
      <c r="G35" s="12">
        <f t="shared" si="5"/>
        <v>27.273</v>
      </c>
      <c r="H35" s="13">
        <f t="shared" si="5"/>
        <v>46.023000000000003</v>
      </c>
      <c r="I35" s="13">
        <f t="shared" si="5"/>
        <v>46.023000000000003</v>
      </c>
      <c r="J35" s="13">
        <f t="shared" si="5"/>
        <v>46.023000000000003</v>
      </c>
      <c r="K35" s="13">
        <f t="shared" si="5"/>
        <v>46.023000000000003</v>
      </c>
      <c r="L35" s="13">
        <f t="shared" si="5"/>
        <v>46.023000000000003</v>
      </c>
      <c r="M35" s="13">
        <f t="shared" si="5"/>
        <v>56.25</v>
      </c>
      <c r="N35" s="13">
        <f t="shared" si="5"/>
        <v>61.363999999999997</v>
      </c>
      <c r="O35" s="13">
        <f t="shared" si="5"/>
        <v>66.477000000000004</v>
      </c>
      <c r="P35" s="13">
        <f t="shared" si="5"/>
        <v>71.590999999999994</v>
      </c>
      <c r="Q35" s="13">
        <f t="shared" si="5"/>
        <v>76.704999999999998</v>
      </c>
      <c r="R35" s="13">
        <f t="shared" si="5"/>
        <v>86.932000000000002</v>
      </c>
      <c r="S35" s="13">
        <f t="shared" si="4"/>
        <v>98.864000000000004</v>
      </c>
      <c r="T35" s="13">
        <f t="shared" si="4"/>
        <v>109.09099999999999</v>
      </c>
      <c r="U35" s="13">
        <f t="shared" si="4"/>
        <v>119.318</v>
      </c>
      <c r="V35" s="13">
        <f t="shared" si="4"/>
        <v>129.54499999999999</v>
      </c>
      <c r="W35" s="13">
        <f t="shared" si="4"/>
        <v>132.95500000000001</v>
      </c>
      <c r="X35" s="13">
        <f t="shared" si="2"/>
        <v>143.18199999999999</v>
      </c>
      <c r="Y35" s="13">
        <f t="shared" si="3"/>
        <v>153.40899999999999</v>
      </c>
      <c r="Z35" s="13">
        <f t="shared" si="3"/>
        <v>163.636</v>
      </c>
      <c r="AA35" s="13">
        <f t="shared" si="3"/>
        <v>173.864</v>
      </c>
      <c r="AB35" s="14">
        <f t="shared" si="3"/>
        <v>190.90899999999999</v>
      </c>
    </row>
    <row r="36" spans="2:28" x14ac:dyDescent="0.25">
      <c r="B36" s="11">
        <v>14</v>
      </c>
      <c r="C36" s="12">
        <f t="shared" si="5"/>
        <v>25.454999999999998</v>
      </c>
      <c r="D36" s="12">
        <f t="shared" si="5"/>
        <v>25.454999999999998</v>
      </c>
      <c r="E36" s="12">
        <f t="shared" si="5"/>
        <v>25.454999999999998</v>
      </c>
      <c r="F36" s="12">
        <f t="shared" si="5"/>
        <v>25.454999999999998</v>
      </c>
      <c r="G36" s="12">
        <f t="shared" si="5"/>
        <v>25.454999999999998</v>
      </c>
      <c r="H36" s="13">
        <f t="shared" si="5"/>
        <v>42.954999999999998</v>
      </c>
      <c r="I36" s="13">
        <f t="shared" si="5"/>
        <v>42.954999999999998</v>
      </c>
      <c r="J36" s="13">
        <f t="shared" si="5"/>
        <v>42.954999999999998</v>
      </c>
      <c r="K36" s="13">
        <f t="shared" si="5"/>
        <v>42.954999999999998</v>
      </c>
      <c r="L36" s="13">
        <f t="shared" si="5"/>
        <v>42.954999999999998</v>
      </c>
      <c r="M36" s="13">
        <f t="shared" si="5"/>
        <v>52.5</v>
      </c>
      <c r="N36" s="13">
        <f t="shared" si="5"/>
        <v>57.273000000000003</v>
      </c>
      <c r="O36" s="13">
        <f t="shared" si="5"/>
        <v>62.045000000000002</v>
      </c>
      <c r="P36" s="13">
        <f t="shared" si="5"/>
        <v>66.817999999999998</v>
      </c>
      <c r="Q36" s="13">
        <f t="shared" si="5"/>
        <v>71.590999999999994</v>
      </c>
      <c r="R36" s="13">
        <f t="shared" si="5"/>
        <v>81.135999999999996</v>
      </c>
      <c r="S36" s="13">
        <f t="shared" si="4"/>
        <v>92.272999999999996</v>
      </c>
      <c r="T36" s="13">
        <f t="shared" si="4"/>
        <v>101.818</v>
      </c>
      <c r="U36" s="13">
        <f t="shared" si="4"/>
        <v>111.364</v>
      </c>
      <c r="V36" s="13">
        <f t="shared" si="4"/>
        <v>120.90900000000001</v>
      </c>
      <c r="W36" s="13">
        <f t="shared" si="4"/>
        <v>124.09099999999999</v>
      </c>
      <c r="X36" s="13">
        <f t="shared" si="2"/>
        <v>133.636</v>
      </c>
      <c r="Y36" s="13">
        <f t="shared" si="3"/>
        <v>143.18199999999999</v>
      </c>
      <c r="Z36" s="13">
        <f t="shared" si="3"/>
        <v>152.727</v>
      </c>
      <c r="AA36" s="13">
        <f t="shared" si="3"/>
        <v>162.273</v>
      </c>
      <c r="AB36" s="14">
        <f t="shared" si="3"/>
        <v>178.18199999999999</v>
      </c>
    </row>
    <row r="37" spans="2:28" x14ac:dyDescent="0.25">
      <c r="B37" s="11">
        <v>13</v>
      </c>
      <c r="C37" s="12">
        <f t="shared" si="5"/>
        <v>23.635999999999999</v>
      </c>
      <c r="D37" s="12">
        <f t="shared" si="5"/>
        <v>23.635999999999999</v>
      </c>
      <c r="E37" s="12">
        <f t="shared" si="5"/>
        <v>23.635999999999999</v>
      </c>
      <c r="F37" s="12">
        <f t="shared" si="5"/>
        <v>23.635999999999999</v>
      </c>
      <c r="G37" s="12">
        <f t="shared" si="5"/>
        <v>23.635999999999999</v>
      </c>
      <c r="H37" s="13">
        <f t="shared" si="5"/>
        <v>39.886000000000003</v>
      </c>
      <c r="I37" s="13">
        <f t="shared" si="5"/>
        <v>39.886000000000003</v>
      </c>
      <c r="J37" s="13">
        <f t="shared" si="5"/>
        <v>39.886000000000003</v>
      </c>
      <c r="K37" s="13">
        <f t="shared" si="5"/>
        <v>39.886000000000003</v>
      </c>
      <c r="L37" s="13">
        <f t="shared" si="5"/>
        <v>39.886000000000003</v>
      </c>
      <c r="M37" s="13">
        <f t="shared" si="5"/>
        <v>48.75</v>
      </c>
      <c r="N37" s="13">
        <f t="shared" si="5"/>
        <v>53.182000000000002</v>
      </c>
      <c r="O37" s="13">
        <f t="shared" si="5"/>
        <v>57.613999999999997</v>
      </c>
      <c r="P37" s="13">
        <f t="shared" si="5"/>
        <v>62.045000000000002</v>
      </c>
      <c r="Q37" s="13">
        <f t="shared" si="5"/>
        <v>66.477000000000004</v>
      </c>
      <c r="R37" s="13">
        <f t="shared" si="5"/>
        <v>75.340999999999994</v>
      </c>
      <c r="S37" s="13">
        <f t="shared" si="4"/>
        <v>85.682000000000002</v>
      </c>
      <c r="T37" s="13">
        <f t="shared" si="4"/>
        <v>94.545000000000002</v>
      </c>
      <c r="U37" s="13">
        <f t="shared" si="4"/>
        <v>103.40900000000001</v>
      </c>
      <c r="V37" s="13">
        <f t="shared" si="4"/>
        <v>112.273</v>
      </c>
      <c r="W37" s="13">
        <f t="shared" si="4"/>
        <v>115.227</v>
      </c>
      <c r="X37" s="13">
        <f t="shared" si="2"/>
        <v>124.09099999999999</v>
      </c>
      <c r="Y37" s="13">
        <f t="shared" si="3"/>
        <v>132.95500000000001</v>
      </c>
      <c r="Z37" s="13">
        <f t="shared" si="3"/>
        <v>141.81800000000001</v>
      </c>
      <c r="AA37" s="13">
        <f t="shared" si="3"/>
        <v>150.68199999999999</v>
      </c>
      <c r="AB37" s="14">
        <f t="shared" si="3"/>
        <v>165.45500000000001</v>
      </c>
    </row>
    <row r="38" spans="2:28" x14ac:dyDescent="0.25">
      <c r="B38" s="11">
        <v>12</v>
      </c>
      <c r="C38" s="12">
        <f t="shared" si="5"/>
        <v>21.818000000000001</v>
      </c>
      <c r="D38" s="12">
        <f t="shared" si="5"/>
        <v>21.818000000000001</v>
      </c>
      <c r="E38" s="12">
        <f t="shared" si="5"/>
        <v>21.818000000000001</v>
      </c>
      <c r="F38" s="12">
        <f t="shared" si="5"/>
        <v>21.818000000000001</v>
      </c>
      <c r="G38" s="12">
        <f t="shared" si="5"/>
        <v>21.818000000000001</v>
      </c>
      <c r="H38" s="13">
        <f t="shared" si="5"/>
        <v>36.817999999999998</v>
      </c>
      <c r="I38" s="13">
        <f t="shared" si="5"/>
        <v>36.817999999999998</v>
      </c>
      <c r="J38" s="13">
        <f t="shared" si="5"/>
        <v>36.817999999999998</v>
      </c>
      <c r="K38" s="13">
        <f t="shared" si="5"/>
        <v>36.817999999999998</v>
      </c>
      <c r="L38" s="13">
        <f t="shared" si="5"/>
        <v>36.817999999999998</v>
      </c>
      <c r="M38" s="13">
        <f t="shared" si="5"/>
        <v>45</v>
      </c>
      <c r="N38" s="13">
        <f t="shared" si="5"/>
        <v>49.091000000000001</v>
      </c>
      <c r="O38" s="13">
        <f t="shared" si="5"/>
        <v>53.182000000000002</v>
      </c>
      <c r="P38" s="13">
        <f t="shared" si="5"/>
        <v>57.273000000000003</v>
      </c>
      <c r="Q38" s="13">
        <f t="shared" si="5"/>
        <v>61.363999999999997</v>
      </c>
      <c r="R38" s="13">
        <f t="shared" si="5"/>
        <v>69.545000000000002</v>
      </c>
      <c r="S38" s="13">
        <f t="shared" si="4"/>
        <v>79.090999999999994</v>
      </c>
      <c r="T38" s="13">
        <f t="shared" si="4"/>
        <v>87.272999999999996</v>
      </c>
      <c r="U38" s="13">
        <f t="shared" si="4"/>
        <v>95.454999999999998</v>
      </c>
      <c r="V38" s="13">
        <f t="shared" si="4"/>
        <v>103.636</v>
      </c>
      <c r="W38" s="13">
        <f t="shared" si="4"/>
        <v>106.364</v>
      </c>
      <c r="X38" s="13">
        <f t="shared" si="2"/>
        <v>114.545</v>
      </c>
      <c r="Y38" s="13">
        <f t="shared" si="3"/>
        <v>122.727</v>
      </c>
      <c r="Z38" s="13">
        <f t="shared" si="3"/>
        <v>130.90899999999999</v>
      </c>
      <c r="AA38" s="13">
        <f t="shared" si="3"/>
        <v>139.09100000000001</v>
      </c>
      <c r="AB38" s="14">
        <f t="shared" si="3"/>
        <v>152.727</v>
      </c>
    </row>
    <row r="39" spans="2:28" x14ac:dyDescent="0.25">
      <c r="B39" s="11">
        <v>11</v>
      </c>
      <c r="C39" s="12">
        <f t="shared" si="5"/>
        <v>20</v>
      </c>
      <c r="D39" s="12">
        <f t="shared" si="5"/>
        <v>20</v>
      </c>
      <c r="E39" s="12">
        <f t="shared" si="5"/>
        <v>20</v>
      </c>
      <c r="F39" s="12">
        <f t="shared" si="5"/>
        <v>20</v>
      </c>
      <c r="G39" s="12">
        <f t="shared" si="5"/>
        <v>20</v>
      </c>
      <c r="H39" s="13">
        <f t="shared" si="5"/>
        <v>33.75</v>
      </c>
      <c r="I39" s="13">
        <f t="shared" si="5"/>
        <v>33.75</v>
      </c>
      <c r="J39" s="13">
        <f t="shared" si="5"/>
        <v>33.75</v>
      </c>
      <c r="K39" s="13">
        <f t="shared" si="5"/>
        <v>33.75</v>
      </c>
      <c r="L39" s="13">
        <f t="shared" si="5"/>
        <v>33.75</v>
      </c>
      <c r="M39" s="13">
        <f t="shared" si="5"/>
        <v>41.25</v>
      </c>
      <c r="N39" s="13">
        <f t="shared" si="5"/>
        <v>45</v>
      </c>
      <c r="O39" s="13">
        <f t="shared" si="5"/>
        <v>48.75</v>
      </c>
      <c r="P39" s="13">
        <f t="shared" si="5"/>
        <v>52.5</v>
      </c>
      <c r="Q39" s="13">
        <f t="shared" si="5"/>
        <v>56.25</v>
      </c>
      <c r="R39" s="13">
        <f t="shared" si="5"/>
        <v>63.75</v>
      </c>
      <c r="S39" s="13">
        <f t="shared" si="4"/>
        <v>72.5</v>
      </c>
      <c r="T39" s="13">
        <f t="shared" si="4"/>
        <v>80</v>
      </c>
      <c r="U39" s="13">
        <f t="shared" si="4"/>
        <v>87.5</v>
      </c>
      <c r="V39" s="13">
        <f t="shared" si="4"/>
        <v>95</v>
      </c>
      <c r="W39" s="13">
        <f t="shared" si="4"/>
        <v>97.5</v>
      </c>
      <c r="X39" s="13">
        <f t="shared" si="2"/>
        <v>105</v>
      </c>
      <c r="Y39" s="13">
        <f t="shared" si="3"/>
        <v>112.5</v>
      </c>
      <c r="Z39" s="13">
        <f t="shared" si="3"/>
        <v>120</v>
      </c>
      <c r="AA39" s="13">
        <f t="shared" si="3"/>
        <v>127.5</v>
      </c>
      <c r="AB39" s="14">
        <f t="shared" si="3"/>
        <v>140</v>
      </c>
    </row>
    <row r="40" spans="2:28" x14ac:dyDescent="0.25">
      <c r="B40" s="11">
        <v>10</v>
      </c>
      <c r="C40" s="12">
        <f t="shared" si="5"/>
        <v>18.181999999999999</v>
      </c>
      <c r="D40" s="12">
        <f t="shared" si="5"/>
        <v>18.181999999999999</v>
      </c>
      <c r="E40" s="12">
        <f t="shared" si="5"/>
        <v>18.181999999999999</v>
      </c>
      <c r="F40" s="12">
        <f t="shared" si="5"/>
        <v>18.181999999999999</v>
      </c>
      <c r="G40" s="12">
        <f t="shared" si="5"/>
        <v>18.181999999999999</v>
      </c>
      <c r="H40" s="13">
        <f t="shared" si="5"/>
        <v>30.681999999999999</v>
      </c>
      <c r="I40" s="13">
        <f t="shared" si="5"/>
        <v>30.681999999999999</v>
      </c>
      <c r="J40" s="13">
        <f t="shared" si="5"/>
        <v>30.681999999999999</v>
      </c>
      <c r="K40" s="13">
        <f t="shared" si="5"/>
        <v>30.681999999999999</v>
      </c>
      <c r="L40" s="13">
        <f t="shared" si="5"/>
        <v>30.681999999999999</v>
      </c>
      <c r="M40" s="13">
        <f t="shared" si="5"/>
        <v>37.5</v>
      </c>
      <c r="N40" s="13">
        <f t="shared" si="5"/>
        <v>40.908999999999999</v>
      </c>
      <c r="O40" s="13">
        <f t="shared" si="5"/>
        <v>44.317999999999998</v>
      </c>
      <c r="P40" s="13">
        <f t="shared" si="5"/>
        <v>47.726999999999997</v>
      </c>
      <c r="Q40" s="13">
        <f t="shared" si="5"/>
        <v>51.136000000000003</v>
      </c>
      <c r="R40" s="13">
        <f t="shared" si="5"/>
        <v>57.954999999999998</v>
      </c>
      <c r="S40" s="13">
        <f t="shared" si="4"/>
        <v>65.909000000000006</v>
      </c>
      <c r="T40" s="13">
        <f t="shared" si="4"/>
        <v>72.727000000000004</v>
      </c>
      <c r="U40" s="13">
        <f t="shared" si="4"/>
        <v>79.545000000000002</v>
      </c>
      <c r="V40" s="13">
        <f t="shared" si="4"/>
        <v>86.364000000000004</v>
      </c>
      <c r="W40" s="13">
        <f t="shared" si="4"/>
        <v>88.635999999999996</v>
      </c>
      <c r="X40" s="13">
        <f t="shared" si="2"/>
        <v>95.454999999999998</v>
      </c>
      <c r="Y40" s="13">
        <f t="shared" si="3"/>
        <v>102.273</v>
      </c>
      <c r="Z40" s="13">
        <f t="shared" si="3"/>
        <v>109.09099999999999</v>
      </c>
      <c r="AA40" s="13">
        <f t="shared" si="3"/>
        <v>115.90900000000001</v>
      </c>
      <c r="AB40" s="14">
        <f t="shared" si="3"/>
        <v>127.273</v>
      </c>
    </row>
    <row r="41" spans="2:28" x14ac:dyDescent="0.25">
      <c r="B41" s="11">
        <v>9</v>
      </c>
      <c r="C41" s="12">
        <f t="shared" si="5"/>
        <v>16.364000000000001</v>
      </c>
      <c r="D41" s="12">
        <f t="shared" si="5"/>
        <v>16.364000000000001</v>
      </c>
      <c r="E41" s="12">
        <f t="shared" si="5"/>
        <v>16.364000000000001</v>
      </c>
      <c r="F41" s="12">
        <f t="shared" si="5"/>
        <v>16.364000000000001</v>
      </c>
      <c r="G41" s="12">
        <f t="shared" si="5"/>
        <v>16.364000000000001</v>
      </c>
      <c r="H41" s="13">
        <f t="shared" si="5"/>
        <v>27.614000000000001</v>
      </c>
      <c r="I41" s="13">
        <f t="shared" si="5"/>
        <v>27.614000000000001</v>
      </c>
      <c r="J41" s="13">
        <f t="shared" si="5"/>
        <v>27.614000000000001</v>
      </c>
      <c r="K41" s="13">
        <f t="shared" si="5"/>
        <v>27.614000000000001</v>
      </c>
      <c r="L41" s="13">
        <f t="shared" si="5"/>
        <v>27.614000000000001</v>
      </c>
      <c r="M41" s="13">
        <f t="shared" si="5"/>
        <v>33.75</v>
      </c>
      <c r="N41" s="13">
        <f t="shared" si="5"/>
        <v>36.817999999999998</v>
      </c>
      <c r="O41" s="13">
        <f t="shared" si="5"/>
        <v>39.886000000000003</v>
      </c>
      <c r="P41" s="13">
        <f t="shared" si="5"/>
        <v>42.954999999999998</v>
      </c>
      <c r="Q41" s="13">
        <f t="shared" si="5"/>
        <v>46.023000000000003</v>
      </c>
      <c r="R41" s="13">
        <f t="shared" si="5"/>
        <v>52.158999999999999</v>
      </c>
      <c r="S41" s="13">
        <f t="shared" si="4"/>
        <v>59.317999999999998</v>
      </c>
      <c r="T41" s="13">
        <f t="shared" si="4"/>
        <v>65.454999999999998</v>
      </c>
      <c r="U41" s="13">
        <f t="shared" si="4"/>
        <v>71.590999999999994</v>
      </c>
      <c r="V41" s="13">
        <f t="shared" si="4"/>
        <v>77.727000000000004</v>
      </c>
      <c r="W41" s="13">
        <f t="shared" si="4"/>
        <v>79.772999999999996</v>
      </c>
      <c r="X41" s="13">
        <f t="shared" si="2"/>
        <v>85.909000000000006</v>
      </c>
      <c r="Y41" s="13">
        <f t="shared" si="3"/>
        <v>92.045000000000002</v>
      </c>
      <c r="Z41" s="13">
        <f t="shared" si="3"/>
        <v>98.182000000000002</v>
      </c>
      <c r="AA41" s="13">
        <f t="shared" si="3"/>
        <v>104.318</v>
      </c>
      <c r="AB41" s="14">
        <f t="shared" si="3"/>
        <v>114.545</v>
      </c>
    </row>
    <row r="42" spans="2:28" x14ac:dyDescent="0.25">
      <c r="B42" s="11">
        <v>8</v>
      </c>
      <c r="C42" s="12">
        <f t="shared" si="5"/>
        <v>14.545</v>
      </c>
      <c r="D42" s="12">
        <f t="shared" si="5"/>
        <v>14.545</v>
      </c>
      <c r="E42" s="12">
        <f t="shared" si="5"/>
        <v>14.545</v>
      </c>
      <c r="F42" s="12">
        <f t="shared" si="5"/>
        <v>14.545</v>
      </c>
      <c r="G42" s="12">
        <f t="shared" si="5"/>
        <v>14.545</v>
      </c>
      <c r="H42" s="13">
        <f t="shared" si="5"/>
        <v>24.545000000000002</v>
      </c>
      <c r="I42" s="13">
        <f t="shared" si="5"/>
        <v>24.545000000000002</v>
      </c>
      <c r="J42" s="13">
        <f t="shared" si="5"/>
        <v>24.545000000000002</v>
      </c>
      <c r="K42" s="13">
        <f t="shared" si="5"/>
        <v>24.545000000000002</v>
      </c>
      <c r="L42" s="13">
        <f t="shared" si="5"/>
        <v>24.545000000000002</v>
      </c>
      <c r="M42" s="13">
        <f t="shared" si="5"/>
        <v>30</v>
      </c>
      <c r="N42" s="13">
        <f t="shared" si="5"/>
        <v>32.726999999999997</v>
      </c>
      <c r="O42" s="13">
        <f t="shared" si="5"/>
        <v>35.454999999999998</v>
      </c>
      <c r="P42" s="13">
        <f t="shared" si="5"/>
        <v>38.182000000000002</v>
      </c>
      <c r="Q42" s="13">
        <f t="shared" si="5"/>
        <v>40.908999999999999</v>
      </c>
      <c r="R42" s="13">
        <f t="shared" si="5"/>
        <v>46.363999999999997</v>
      </c>
      <c r="S42" s="13">
        <f t="shared" si="4"/>
        <v>52.726999999999997</v>
      </c>
      <c r="T42" s="13">
        <f t="shared" si="4"/>
        <v>58.182000000000002</v>
      </c>
      <c r="U42" s="13">
        <f t="shared" si="4"/>
        <v>63.636000000000003</v>
      </c>
      <c r="V42" s="13">
        <f t="shared" si="4"/>
        <v>69.090999999999994</v>
      </c>
      <c r="W42" s="13">
        <f t="shared" si="4"/>
        <v>70.909000000000006</v>
      </c>
      <c r="X42" s="13">
        <f t="shared" si="2"/>
        <v>76.364000000000004</v>
      </c>
      <c r="Y42" s="13">
        <f t="shared" si="3"/>
        <v>81.817999999999998</v>
      </c>
      <c r="Z42" s="13">
        <f t="shared" si="3"/>
        <v>87.272999999999996</v>
      </c>
      <c r="AA42" s="13">
        <f t="shared" si="3"/>
        <v>92.727000000000004</v>
      </c>
      <c r="AB42" s="14">
        <f t="shared" si="3"/>
        <v>101.818</v>
      </c>
    </row>
    <row r="43" spans="2:28" x14ac:dyDescent="0.25">
      <c r="B43" s="11">
        <v>7</v>
      </c>
      <c r="C43" s="12">
        <f t="shared" si="5"/>
        <v>12.727</v>
      </c>
      <c r="D43" s="12">
        <f t="shared" si="5"/>
        <v>12.727</v>
      </c>
      <c r="E43" s="12">
        <f t="shared" si="5"/>
        <v>12.727</v>
      </c>
      <c r="F43" s="12">
        <f t="shared" si="5"/>
        <v>12.727</v>
      </c>
      <c r="G43" s="12">
        <f t="shared" si="5"/>
        <v>12.727</v>
      </c>
      <c r="H43" s="13">
        <f t="shared" si="5"/>
        <v>21.477</v>
      </c>
      <c r="I43" s="13">
        <f t="shared" si="5"/>
        <v>21.477</v>
      </c>
      <c r="J43" s="13">
        <f t="shared" si="5"/>
        <v>21.477</v>
      </c>
      <c r="K43" s="13">
        <f t="shared" si="5"/>
        <v>21.477</v>
      </c>
      <c r="L43" s="13">
        <f t="shared" si="5"/>
        <v>21.477</v>
      </c>
      <c r="M43" s="13">
        <f t="shared" si="5"/>
        <v>26.25</v>
      </c>
      <c r="N43" s="13">
        <f t="shared" si="5"/>
        <v>28.635999999999999</v>
      </c>
      <c r="O43" s="13">
        <f t="shared" si="5"/>
        <v>31.023</v>
      </c>
      <c r="P43" s="13">
        <f t="shared" si="5"/>
        <v>33.408999999999999</v>
      </c>
      <c r="Q43" s="13">
        <f t="shared" si="5"/>
        <v>35.795000000000002</v>
      </c>
      <c r="R43" s="13">
        <f t="shared" si="5"/>
        <v>40.567999999999998</v>
      </c>
      <c r="S43" s="13">
        <f t="shared" si="4"/>
        <v>46.136000000000003</v>
      </c>
      <c r="T43" s="13">
        <f t="shared" si="4"/>
        <v>50.908999999999999</v>
      </c>
      <c r="U43" s="13">
        <f t="shared" si="4"/>
        <v>55.682000000000002</v>
      </c>
      <c r="V43" s="13">
        <f t="shared" si="4"/>
        <v>60.454999999999998</v>
      </c>
      <c r="W43" s="13">
        <f t="shared" si="4"/>
        <v>62.045000000000002</v>
      </c>
      <c r="X43" s="13">
        <f t="shared" si="2"/>
        <v>66.817999999999998</v>
      </c>
      <c r="Y43" s="13">
        <f t="shared" si="3"/>
        <v>71.590999999999994</v>
      </c>
      <c r="Z43" s="13">
        <f t="shared" si="3"/>
        <v>76.364000000000004</v>
      </c>
      <c r="AA43" s="13">
        <f t="shared" si="3"/>
        <v>81.135999999999996</v>
      </c>
      <c r="AB43" s="14">
        <f t="shared" si="3"/>
        <v>89.090999999999994</v>
      </c>
    </row>
    <row r="44" spans="2:28" x14ac:dyDescent="0.25">
      <c r="B44" s="11">
        <v>6</v>
      </c>
      <c r="C44" s="12">
        <f t="shared" si="5"/>
        <v>10.909000000000001</v>
      </c>
      <c r="D44" s="12">
        <f t="shared" si="5"/>
        <v>10.909000000000001</v>
      </c>
      <c r="E44" s="12">
        <f t="shared" si="5"/>
        <v>10.909000000000001</v>
      </c>
      <c r="F44" s="12">
        <f t="shared" si="5"/>
        <v>10.909000000000001</v>
      </c>
      <c r="G44" s="12">
        <f t="shared" si="5"/>
        <v>10.909000000000001</v>
      </c>
      <c r="H44" s="13">
        <f t="shared" si="5"/>
        <v>18.408999999999999</v>
      </c>
      <c r="I44" s="13">
        <f t="shared" si="5"/>
        <v>18.408999999999999</v>
      </c>
      <c r="J44" s="13">
        <f t="shared" si="5"/>
        <v>18.408999999999999</v>
      </c>
      <c r="K44" s="13">
        <f t="shared" si="5"/>
        <v>18.408999999999999</v>
      </c>
      <c r="L44" s="13">
        <f t="shared" si="5"/>
        <v>18.408999999999999</v>
      </c>
      <c r="M44" s="13">
        <f t="shared" si="5"/>
        <v>22.5</v>
      </c>
      <c r="N44" s="13">
        <f t="shared" si="5"/>
        <v>24.545000000000002</v>
      </c>
      <c r="O44" s="13">
        <f t="shared" si="5"/>
        <v>26.591000000000001</v>
      </c>
      <c r="P44" s="13">
        <f t="shared" si="5"/>
        <v>28.635999999999999</v>
      </c>
      <c r="Q44" s="13">
        <f t="shared" si="5"/>
        <v>30.681999999999999</v>
      </c>
      <c r="R44" s="13">
        <f t="shared" si="5"/>
        <v>34.773000000000003</v>
      </c>
      <c r="S44" s="13">
        <f t="shared" si="4"/>
        <v>39.545000000000002</v>
      </c>
      <c r="T44" s="13">
        <f t="shared" si="4"/>
        <v>43.636000000000003</v>
      </c>
      <c r="U44" s="13">
        <f t="shared" si="4"/>
        <v>47.726999999999997</v>
      </c>
      <c r="V44" s="13">
        <f t="shared" si="4"/>
        <v>51.817999999999998</v>
      </c>
      <c r="W44" s="13">
        <f t="shared" si="4"/>
        <v>53.182000000000002</v>
      </c>
      <c r="X44" s="13">
        <f t="shared" si="2"/>
        <v>57.273000000000003</v>
      </c>
      <c r="Y44" s="13">
        <f t="shared" si="3"/>
        <v>61.363999999999997</v>
      </c>
      <c r="Z44" s="13">
        <f t="shared" si="3"/>
        <v>65.454999999999998</v>
      </c>
      <c r="AA44" s="13">
        <f t="shared" si="3"/>
        <v>69.545000000000002</v>
      </c>
      <c r="AB44" s="14">
        <f t="shared" si="3"/>
        <v>76.364000000000004</v>
      </c>
    </row>
    <row r="45" spans="2:28" x14ac:dyDescent="0.25">
      <c r="B45" s="11">
        <v>5</v>
      </c>
      <c r="C45" s="12">
        <f t="shared" si="5"/>
        <v>9.0909999999999993</v>
      </c>
      <c r="D45" s="12">
        <f t="shared" si="5"/>
        <v>9.0909999999999993</v>
      </c>
      <c r="E45" s="12">
        <f t="shared" si="5"/>
        <v>9.0909999999999993</v>
      </c>
      <c r="F45" s="12">
        <f t="shared" si="5"/>
        <v>9.0909999999999993</v>
      </c>
      <c r="G45" s="12">
        <f t="shared" si="5"/>
        <v>9.0909999999999993</v>
      </c>
      <c r="H45" s="13">
        <f t="shared" si="5"/>
        <v>15.340999999999999</v>
      </c>
      <c r="I45" s="13">
        <f t="shared" si="5"/>
        <v>15.340999999999999</v>
      </c>
      <c r="J45" s="13">
        <f t="shared" si="5"/>
        <v>15.340999999999999</v>
      </c>
      <c r="K45" s="13">
        <f t="shared" si="5"/>
        <v>15.340999999999999</v>
      </c>
      <c r="L45" s="13">
        <f t="shared" si="5"/>
        <v>15.340999999999999</v>
      </c>
      <c r="M45" s="13">
        <f t="shared" si="5"/>
        <v>18.75</v>
      </c>
      <c r="N45" s="13">
        <f t="shared" si="5"/>
        <v>20.454999999999998</v>
      </c>
      <c r="O45" s="13">
        <f t="shared" si="5"/>
        <v>22.158999999999999</v>
      </c>
      <c r="P45" s="13">
        <f t="shared" si="5"/>
        <v>23.864000000000001</v>
      </c>
      <c r="Q45" s="13">
        <f t="shared" si="5"/>
        <v>25.568000000000001</v>
      </c>
      <c r="R45" s="13">
        <f t="shared" si="5"/>
        <v>28.977</v>
      </c>
      <c r="S45" s="13">
        <f t="shared" si="4"/>
        <v>32.954999999999998</v>
      </c>
      <c r="T45" s="13">
        <f t="shared" si="4"/>
        <v>36.363999999999997</v>
      </c>
      <c r="U45" s="13">
        <f t="shared" si="4"/>
        <v>39.773000000000003</v>
      </c>
      <c r="V45" s="13">
        <f t="shared" si="4"/>
        <v>43.182000000000002</v>
      </c>
      <c r="W45" s="13">
        <f t="shared" si="4"/>
        <v>44.317999999999998</v>
      </c>
      <c r="X45" s="13">
        <f t="shared" si="2"/>
        <v>47.726999999999997</v>
      </c>
      <c r="Y45" s="13">
        <f t="shared" si="3"/>
        <v>51.136000000000003</v>
      </c>
      <c r="Z45" s="13">
        <f t="shared" si="3"/>
        <v>54.545000000000002</v>
      </c>
      <c r="AA45" s="13">
        <f t="shared" si="3"/>
        <v>57.954999999999998</v>
      </c>
      <c r="AB45" s="14">
        <f t="shared" si="3"/>
        <v>63.636000000000003</v>
      </c>
    </row>
    <row r="46" spans="2:28" x14ac:dyDescent="0.25">
      <c r="B46" s="11">
        <v>4</v>
      </c>
      <c r="C46" s="12">
        <f t="shared" si="5"/>
        <v>7.2729999999999997</v>
      </c>
      <c r="D46" s="12">
        <f t="shared" si="5"/>
        <v>7.2729999999999997</v>
      </c>
      <c r="E46" s="12">
        <f t="shared" si="5"/>
        <v>7.2729999999999997</v>
      </c>
      <c r="F46" s="12">
        <f t="shared" si="5"/>
        <v>7.2729999999999997</v>
      </c>
      <c r="G46" s="12">
        <f t="shared" si="5"/>
        <v>7.2729999999999997</v>
      </c>
      <c r="H46" s="13">
        <f t="shared" si="5"/>
        <v>12.273</v>
      </c>
      <c r="I46" s="13">
        <f t="shared" si="5"/>
        <v>12.273</v>
      </c>
      <c r="J46" s="13">
        <f t="shared" si="5"/>
        <v>12.273</v>
      </c>
      <c r="K46" s="13">
        <f t="shared" si="5"/>
        <v>12.273</v>
      </c>
      <c r="L46" s="13">
        <f t="shared" si="5"/>
        <v>12.273</v>
      </c>
      <c r="M46" s="13">
        <f t="shared" si="5"/>
        <v>15</v>
      </c>
      <c r="N46" s="13">
        <f t="shared" si="5"/>
        <v>16.364000000000001</v>
      </c>
      <c r="O46" s="13">
        <f t="shared" si="5"/>
        <v>17.727</v>
      </c>
      <c r="P46" s="13">
        <f t="shared" si="5"/>
        <v>19.091000000000001</v>
      </c>
      <c r="Q46" s="13">
        <f t="shared" si="5"/>
        <v>20.454999999999998</v>
      </c>
      <c r="R46" s="13">
        <f t="shared" si="5"/>
        <v>23.181999999999999</v>
      </c>
      <c r="S46" s="13">
        <f t="shared" si="4"/>
        <v>26.364000000000001</v>
      </c>
      <c r="T46" s="13">
        <f t="shared" si="4"/>
        <v>29.091000000000001</v>
      </c>
      <c r="U46" s="13">
        <f t="shared" si="4"/>
        <v>31.818000000000001</v>
      </c>
      <c r="V46" s="13">
        <f t="shared" si="4"/>
        <v>34.545000000000002</v>
      </c>
      <c r="W46" s="13">
        <f t="shared" si="4"/>
        <v>35.454999999999998</v>
      </c>
      <c r="X46" s="13">
        <f t="shared" si="2"/>
        <v>38.182000000000002</v>
      </c>
      <c r="Y46" s="13">
        <f t="shared" si="3"/>
        <v>40.908999999999999</v>
      </c>
      <c r="Z46" s="13">
        <f t="shared" si="3"/>
        <v>43.636000000000003</v>
      </c>
      <c r="AA46" s="13">
        <f t="shared" si="3"/>
        <v>46.363999999999997</v>
      </c>
      <c r="AB46" s="14">
        <f t="shared" si="3"/>
        <v>50.908999999999999</v>
      </c>
    </row>
    <row r="47" spans="2:28" x14ac:dyDescent="0.25">
      <c r="B47" s="11">
        <v>3</v>
      </c>
      <c r="C47" s="12">
        <f t="shared" si="5"/>
        <v>5.4550000000000001</v>
      </c>
      <c r="D47" s="12">
        <f t="shared" si="5"/>
        <v>5.4550000000000001</v>
      </c>
      <c r="E47" s="12">
        <f t="shared" si="5"/>
        <v>5.4550000000000001</v>
      </c>
      <c r="F47" s="12">
        <f t="shared" si="5"/>
        <v>5.4550000000000001</v>
      </c>
      <c r="G47" s="12">
        <f t="shared" si="5"/>
        <v>5.4550000000000001</v>
      </c>
      <c r="H47" s="13">
        <f t="shared" si="5"/>
        <v>9.2050000000000001</v>
      </c>
      <c r="I47" s="13">
        <f t="shared" si="5"/>
        <v>9.2050000000000001</v>
      </c>
      <c r="J47" s="13">
        <f t="shared" si="5"/>
        <v>9.2050000000000001</v>
      </c>
      <c r="K47" s="13">
        <f t="shared" si="5"/>
        <v>9.2050000000000001</v>
      </c>
      <c r="L47" s="13">
        <f t="shared" si="5"/>
        <v>9.2050000000000001</v>
      </c>
      <c r="M47" s="13">
        <f t="shared" si="5"/>
        <v>11.25</v>
      </c>
      <c r="N47" s="13">
        <f t="shared" si="5"/>
        <v>12.273</v>
      </c>
      <c r="O47" s="13">
        <f t="shared" si="5"/>
        <v>13.295</v>
      </c>
      <c r="P47" s="13">
        <f t="shared" si="5"/>
        <v>14.318</v>
      </c>
      <c r="Q47" s="13">
        <f t="shared" si="5"/>
        <v>15.340999999999999</v>
      </c>
      <c r="R47" s="13">
        <f t="shared" si="5"/>
        <v>17.385999999999999</v>
      </c>
      <c r="S47" s="13">
        <f t="shared" si="4"/>
        <v>19.773</v>
      </c>
      <c r="T47" s="13">
        <f t="shared" si="4"/>
        <v>21.818000000000001</v>
      </c>
      <c r="U47" s="13">
        <f t="shared" si="4"/>
        <v>23.864000000000001</v>
      </c>
      <c r="V47" s="13">
        <f t="shared" si="4"/>
        <v>25.908999999999999</v>
      </c>
      <c r="W47" s="13">
        <f t="shared" si="4"/>
        <v>26.591000000000001</v>
      </c>
      <c r="X47" s="13">
        <f t="shared" si="2"/>
        <v>28.635999999999999</v>
      </c>
      <c r="Y47" s="13">
        <f t="shared" si="3"/>
        <v>30.681999999999999</v>
      </c>
      <c r="Z47" s="13">
        <f t="shared" si="3"/>
        <v>32.726999999999997</v>
      </c>
      <c r="AA47" s="13">
        <f t="shared" si="3"/>
        <v>34.773000000000003</v>
      </c>
      <c r="AB47" s="14">
        <f t="shared" si="3"/>
        <v>38.182000000000002</v>
      </c>
    </row>
    <row r="48" spans="2:28" x14ac:dyDescent="0.25">
      <c r="B48" s="11">
        <v>2</v>
      </c>
      <c r="C48" s="12">
        <f t="shared" si="5"/>
        <v>3.6360000000000001</v>
      </c>
      <c r="D48" s="12">
        <f t="shared" si="5"/>
        <v>3.6360000000000001</v>
      </c>
      <c r="E48" s="12">
        <f t="shared" si="5"/>
        <v>3.6360000000000001</v>
      </c>
      <c r="F48" s="12">
        <f t="shared" si="5"/>
        <v>3.6360000000000001</v>
      </c>
      <c r="G48" s="12">
        <f t="shared" si="5"/>
        <v>3.6360000000000001</v>
      </c>
      <c r="H48" s="13">
        <f t="shared" si="5"/>
        <v>6.1360000000000001</v>
      </c>
      <c r="I48" s="13">
        <f t="shared" si="5"/>
        <v>6.1360000000000001</v>
      </c>
      <c r="J48" s="13">
        <f t="shared" si="5"/>
        <v>6.1360000000000001</v>
      </c>
      <c r="K48" s="13">
        <f t="shared" si="5"/>
        <v>6.1360000000000001</v>
      </c>
      <c r="L48" s="13">
        <f t="shared" si="5"/>
        <v>6.1360000000000001</v>
      </c>
      <c r="M48" s="13">
        <f t="shared" si="5"/>
        <v>7.5</v>
      </c>
      <c r="N48" s="13">
        <f t="shared" si="5"/>
        <v>8.1820000000000004</v>
      </c>
      <c r="O48" s="13">
        <f t="shared" si="5"/>
        <v>8.8640000000000008</v>
      </c>
      <c r="P48" s="13">
        <f t="shared" si="5"/>
        <v>9.5449999999999999</v>
      </c>
      <c r="Q48" s="13">
        <f t="shared" si="5"/>
        <v>10.227</v>
      </c>
      <c r="R48" s="13">
        <f t="shared" si="5"/>
        <v>11.590999999999999</v>
      </c>
      <c r="S48" s="13">
        <f t="shared" si="4"/>
        <v>13.182</v>
      </c>
      <c r="T48" s="13">
        <f t="shared" si="4"/>
        <v>14.545</v>
      </c>
      <c r="U48" s="13">
        <f t="shared" si="4"/>
        <v>15.909000000000001</v>
      </c>
      <c r="V48" s="13">
        <f t="shared" si="4"/>
        <v>17.273</v>
      </c>
      <c r="W48" s="13">
        <f t="shared" si="4"/>
        <v>17.727</v>
      </c>
      <c r="X48" s="13">
        <f t="shared" si="2"/>
        <v>19.091000000000001</v>
      </c>
      <c r="Y48" s="13">
        <f t="shared" si="3"/>
        <v>20.454999999999998</v>
      </c>
      <c r="Z48" s="13">
        <f t="shared" si="3"/>
        <v>21.818000000000001</v>
      </c>
      <c r="AA48" s="13">
        <f t="shared" si="3"/>
        <v>23.181999999999999</v>
      </c>
      <c r="AB48" s="14">
        <f t="shared" si="3"/>
        <v>25.454999999999998</v>
      </c>
    </row>
    <row r="49" spans="1:28" ht="15.75" thickBot="1" x14ac:dyDescent="0.3">
      <c r="B49" s="15">
        <v>1</v>
      </c>
      <c r="C49" s="16">
        <f t="shared" si="5"/>
        <v>1.8180000000000001</v>
      </c>
      <c r="D49" s="16">
        <f t="shared" si="5"/>
        <v>1.8180000000000001</v>
      </c>
      <c r="E49" s="16">
        <f t="shared" si="5"/>
        <v>1.8180000000000001</v>
      </c>
      <c r="F49" s="16">
        <f t="shared" si="5"/>
        <v>1.8180000000000001</v>
      </c>
      <c r="G49" s="16">
        <f t="shared" si="5"/>
        <v>1.8180000000000001</v>
      </c>
      <c r="H49" s="17">
        <f t="shared" si="5"/>
        <v>3.0680000000000001</v>
      </c>
      <c r="I49" s="17">
        <f t="shared" si="5"/>
        <v>3.0680000000000001</v>
      </c>
      <c r="J49" s="17">
        <f t="shared" si="5"/>
        <v>3.0680000000000001</v>
      </c>
      <c r="K49" s="17">
        <f t="shared" si="5"/>
        <v>3.0680000000000001</v>
      </c>
      <c r="L49" s="17">
        <f t="shared" si="5"/>
        <v>3.0680000000000001</v>
      </c>
      <c r="M49" s="17">
        <f t="shared" si="5"/>
        <v>3.75</v>
      </c>
      <c r="N49" s="17">
        <f t="shared" si="5"/>
        <v>4.0910000000000002</v>
      </c>
      <c r="O49" s="17">
        <f t="shared" si="5"/>
        <v>4.4320000000000004</v>
      </c>
      <c r="P49" s="17">
        <f t="shared" si="5"/>
        <v>4.7729999999999997</v>
      </c>
      <c r="Q49" s="17">
        <f t="shared" si="5"/>
        <v>5.1139999999999999</v>
      </c>
      <c r="R49" s="17">
        <f t="shared" ref="R49:AB49" si="6">ROUND(R$6*$B49/44,3)</f>
        <v>5.7949999999999999</v>
      </c>
      <c r="S49" s="17">
        <f t="shared" si="6"/>
        <v>6.5910000000000002</v>
      </c>
      <c r="T49" s="17">
        <f t="shared" si="6"/>
        <v>7.2729999999999997</v>
      </c>
      <c r="U49" s="17">
        <f t="shared" si="6"/>
        <v>7.9550000000000001</v>
      </c>
      <c r="V49" s="17">
        <f t="shared" si="6"/>
        <v>8.6359999999999992</v>
      </c>
      <c r="W49" s="17">
        <f t="shared" si="6"/>
        <v>8.8640000000000008</v>
      </c>
      <c r="X49" s="17">
        <f t="shared" si="6"/>
        <v>9.5449999999999999</v>
      </c>
      <c r="Y49" s="17">
        <f t="shared" si="6"/>
        <v>10.227</v>
      </c>
      <c r="Z49" s="17">
        <f t="shared" si="6"/>
        <v>10.909000000000001</v>
      </c>
      <c r="AA49" s="17">
        <f t="shared" si="6"/>
        <v>11.590999999999999</v>
      </c>
      <c r="AB49" s="18">
        <f t="shared" si="6"/>
        <v>12.727</v>
      </c>
    </row>
    <row r="52" spans="1:28" x14ac:dyDescent="0.25">
      <c r="A52" s="2"/>
    </row>
  </sheetData>
  <sheetProtection algorithmName="SHA-512" hashValue="JLmM/f2IpYyfYUf6J+si79c0RCrqx9aWlM0d0rR1SkKT91RhwovmUm71tnx2BjX5kFfEV022d/TT0E6XWLd/rQ==" saltValue="K2niUwsjiu2M348EKbfgYQ==" spinCount="100000" sheet="1" objects="1" scenarios="1"/>
  <pageMargins left="0" right="0" top="0" bottom="0" header="0" footer="0"/>
  <pageSetup paperSize="14" scale="82" fitToWidth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</vt:lpstr>
      <vt:lpstr>Tabla Bonificación Antiguedad</vt:lpstr>
      <vt:lpstr>Tabla en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Cortes Saud</dc:creator>
  <cp:lastModifiedBy>Angela Cortes Saud</cp:lastModifiedBy>
  <cp:lastPrinted>2018-05-16T18:51:16Z</cp:lastPrinted>
  <dcterms:created xsi:type="dcterms:W3CDTF">2017-11-22T17:36:10Z</dcterms:created>
  <dcterms:modified xsi:type="dcterms:W3CDTF">2020-01-17T14:16:39Z</dcterms:modified>
</cp:coreProperties>
</file>